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sousei\Desktop\"/>
    </mc:Choice>
  </mc:AlternateContent>
  <bookViews>
    <workbookView xWindow="432" yWindow="-48" windowWidth="12120" windowHeight="10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AM35" i="9" s="1"/>
  <c r="BE34" i="9" s="1"/>
  <c r="BW34" i="9" l="1"/>
  <c r="BW35" i="9" s="1"/>
  <c r="BW36" i="9" s="1"/>
  <c r="BW37" i="9" s="1"/>
  <c r="BW38" i="9" s="1"/>
  <c r="CO34" i="9"/>
  <c r="CO35" i="9" s="1"/>
</calcChain>
</file>

<file path=xl/sharedStrings.xml><?xml version="1.0" encoding="utf-8"?>
<sst xmlns="http://schemas.openxmlformats.org/spreadsheetml/2006/main" count="1024" uniqueCount="559">
  <si>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</si>
  <si>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</si>
  <si>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</si>
  <si>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</si>
  <si>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</si>
  <si>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</si>
  <si>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</si>
  <si>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</si>
  <si>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</si>
  <si>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</si>
  <si>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</si>
  <si>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</si>
  <si>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</si>
  <si>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</si>
  <si>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</si>
  <si>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</si>
  <si>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</si>
  <si>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</si>
  <si>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</si>
  <si>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</si>
  <si>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</si>
  <si>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</si>
  <si>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</si>
  <si>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</si>
  <si>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</si>
  <si>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</si>
  <si>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</si>
  <si>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</si>
  <si>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</si>
  <si>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</si>
  <si>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</si>
  <si>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</si>
  <si>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</si>
  <si>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</si>
  <si>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</si>
  <si>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</si>
  <si>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</si>
  <si>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</si>
  <si>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</si>
  <si>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</si>
  <si>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</si>
  <si>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</si>
  <si>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</si>
  <si>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</si>
  <si>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</si>
  <si>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</si>
  <si>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</si>
  <si>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</si>
  <si>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</si>
  <si>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</si>
  <si>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</si>
  <si>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</si>
  <si>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</si>
  <si>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</si>
  <si>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</si>
  <si>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</si>
  <si>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</si>
  <si>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</si>
  <si>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</si>
  <si>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</si>
  <si>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</si>
  <si>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</si>
  <si>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</si>
  <si>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</si>
  <si>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</si>
  <si>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</si>
  <si>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</si>
  <si>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</si>
  <si>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</si>
  <si>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</si>
  <si>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</si>
  <si>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</si>
  <si>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</si>
  <si>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</si>
  <si>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</si>
  <si>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</si>
  <si>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</si>
  <si>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</si>
  <si>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</si>
  <si>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</si>
  <si>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</si>
  <si>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</si>
  <si>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</si>
  <si>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</si>
  <si>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</si>
  <si>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</si>
  <si>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</si>
  <si>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</si>
  <si>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</si>
  <si>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</si>
  <si>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</si>
  <si>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</si>
  <si>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</si>
  <si>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</si>
  <si>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</si>
  <si>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</si>
  <si>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</si>
  <si>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</si>
  <si>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</si>
  <si>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</si>
  <si>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</si>
  <si>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</si>
  <si>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</si>
  <si>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</si>
  <si>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</si>
  <si>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</si>
  <si>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</si>
  <si>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</si>
  <si>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</si>
  <si>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</si>
  <si>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</si>
  <si>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</si>
  <si>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</si>
  <si>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</si>
  <si>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</si>
  <si>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</si>
  <si>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</si>
  <si>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</si>
  <si>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</si>
  <si>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</si>
  <si>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</si>
  <si>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</si>
  <si>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</si>
  <si>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</si>
  <si>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</si>
  <si>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</si>
  <si>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</si>
  <si>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</si>
  <si>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</si>
  <si>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</si>
  <si>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</si>
  <si>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</si>
  <si>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</si>
  <si>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</si>
  <si>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</si>
  <si>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</si>
  <si>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</si>
  <si>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</si>
  <si>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</si>
  <si>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</si>
  <si>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</si>
  <si>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</si>
  <si>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</si>
  <si>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</si>
  <si>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</si>
  <si>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</si>
  <si>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</si>
  <si>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</si>
  <si>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</si>
  <si>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</si>
  <si>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</si>
  <si>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</si>
  <si>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</si>
  <si>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</si>
  <si>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</si>
  <si>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</si>
  <si>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</si>
  <si>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</si>
  <si>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</si>
  <si>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</si>
  <si>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</si>
  <si>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</si>
  <si>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</si>
  <si>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</si>
  <si>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</si>
  <si>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</si>
  <si>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</si>
  <si>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</si>
  <si>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</si>
  <si>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</si>
  <si>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</si>
  <si>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</si>
  <si>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</si>
  <si>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</si>
  <si>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</si>
  <si>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</si>
  <si>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</si>
  <si>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</si>
  <si>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</si>
  <si>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</si>
  <si>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</si>
  <si>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</si>
  <si>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</si>
  <si>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</si>
  <si>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</si>
  <si>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</si>
  <si>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</si>
  <si>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</si>
  <si>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</si>
  <si>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</si>
  <si>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</si>
  <si>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</si>
  <si>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埼玉県上里町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</si>
  <si>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</si>
  <si>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</si>
  <si>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</si>
  <si>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</si>
  <si>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</si>
  <si>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</si>
  <si>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</si>
  <si>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</si>
  <si>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</si>
  <si>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</si>
  <si>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</si>
  <si>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</si>
  <si>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</si>
  <si>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</si>
  <si>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</si>
  <si>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</si>
  <si>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</si>
  <si>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</si>
  <si>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</si>
  <si>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</si>
  <si>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</si>
  <si>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</si>
  <si>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</si>
  <si>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</si>
  <si>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</si>
  <si>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</si>
  <si>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</si>
  <si>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</si>
  <si>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</si>
  <si>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</si>
  <si>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</si>
  <si>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</si>
  <si>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</si>
  <si>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</si>
  <si>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</si>
  <si>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</si>
  <si>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</si>
  <si>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</si>
  <si>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</si>
  <si>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</si>
  <si>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</si>
  <si>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</si>
  <si>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</si>
  <si>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</si>
  <si>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</si>
  <si>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</si>
  <si>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</si>
  <si>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</si>
  <si>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</si>
  <si>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</si>
  <si>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</si>
  <si>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</si>
  <si>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</si>
  <si>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</si>
  <si>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</si>
  <si>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</si>
  <si>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</si>
  <si>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</si>
  <si>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</si>
  <si>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</si>
  <si>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</si>
  <si>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</si>
  <si>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</si>
  <si>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</si>
  <si>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</si>
  <si>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</si>
  <si>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</si>
  <si>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</si>
  <si>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</si>
  <si>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</si>
  <si>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</si>
  <si>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</si>
  <si>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</si>
  <si>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</si>
  <si>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</si>
  <si>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</si>
  <si>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</si>
  <si>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</si>
  <si>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</si>
  <si>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</si>
  <si>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</si>
  <si>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</si>
  <si>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</si>
  <si>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</si>
  <si>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</si>
  <si>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</si>
  <si>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</si>
  <si>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</si>
  <si>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</si>
  <si>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</si>
  <si>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</si>
  <si>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</si>
  <si>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</si>
  <si>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</si>
  <si>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</si>
  <si>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</si>
  <si>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</si>
  <si>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</si>
  <si>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</si>
  <si>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</si>
  <si>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</si>
  <si>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</si>
  <si>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</si>
  <si>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</si>
  <si>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</si>
  <si>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</si>
  <si>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</si>
  <si>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</si>
  <si>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</si>
  <si>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</si>
  <si>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</si>
  <si>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</si>
  <si>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</si>
  <si>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</si>
  <si>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</si>
  <si>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</si>
  <si>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</si>
  <si>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</si>
  <si>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</si>
  <si>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</si>
  <si>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</si>
  <si>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</si>
  <si>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</si>
  <si>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</si>
  <si>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</si>
  <si>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</si>
  <si>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</si>
  <si>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</si>
  <si>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</si>
  <si>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</si>
  <si>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</si>
  <si>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</si>
  <si>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</si>
  <si>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</si>
  <si>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</si>
  <si>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</si>
  <si>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</si>
  <si>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</si>
  <si>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</si>
  <si>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</si>
  <si>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</si>
  <si>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</si>
  <si>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</si>
  <si>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</si>
  <si>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</si>
  <si>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</si>
  <si>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</si>
  <si>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埼玉県上里町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</si>
  <si>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</si>
  <si>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</si>
  <si>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</si>
  <si>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</si>
  <si>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</si>
  <si>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</si>
  <si>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</si>
  <si>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</si>
  <si>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</si>
  <si>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</si>
  <si>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</si>
  <si>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</si>
  <si>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</si>
  <si>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</si>
  <si>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</si>
  <si>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</si>
  <si>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</si>
  <si>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</si>
  <si>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</si>
  <si>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</si>
  <si>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</si>
  <si>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</si>
  <si>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</si>
  <si>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</si>
  <si>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</si>
  <si>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</si>
  <si>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</si>
  <si>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</si>
  <si>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</si>
  <si>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</si>
  <si>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</si>
  <si>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</si>
  <si>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</si>
  <si>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</si>
  <si>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</si>
  <si>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</si>
  <si>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</si>
  <si>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</si>
  <si>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</si>
  <si>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</si>
  <si>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</si>
  <si>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</si>
  <si>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</si>
  <si>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</si>
  <si>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</si>
  <si>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</si>
  <si>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</si>
  <si>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</si>
  <si>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</si>
  <si>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</si>
  <si>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</si>
  <si>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</si>
  <si>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</si>
  <si>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</si>
  <si>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</si>
  <si>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</si>
  <si>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</si>
  <si>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</si>
  <si>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</si>
  <si>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</si>
  <si>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</si>
  <si>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</si>
  <si>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</si>
  <si>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</si>
  <si>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</si>
  <si>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</si>
  <si>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</si>
  <si>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</si>
  <si>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</si>
  <si>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</si>
  <si>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</si>
  <si>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</si>
  <si>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</si>
  <si>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</si>
  <si>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</si>
  <si>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</si>
  <si>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</si>
  <si>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</si>
  <si>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</si>
  <si>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</si>
  <si>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</si>
  <si>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</si>
  <si>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</si>
  <si>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</si>
  <si>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</si>
  <si>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</si>
  <si>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</si>
  <si>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</si>
  <si>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</si>
  <si>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</si>
  <si>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</si>
  <si>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</si>
  <si>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</si>
  <si>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</si>
  <si>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</si>
  <si>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</si>
  <si>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</si>
  <si>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</si>
  <si>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</si>
  <si>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</si>
  <si>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</si>
  <si>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</si>
  <si>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</si>
  <si>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</si>
  <si>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</si>
  <si>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</si>
  <si>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</si>
  <si>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</si>
  <si>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</si>
  <si>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</si>
  <si>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</si>
  <si>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</si>
  <si>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</si>
  <si>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</si>
  <si>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</si>
  <si>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</si>
  <si>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</si>
  <si>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</si>
  <si>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</si>
  <si>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</si>
  <si>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</si>
  <si>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</si>
  <si>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</si>
  <si>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</si>
  <si>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</si>
  <si>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</si>
  <si>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</si>
  <si>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</si>
  <si>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</si>
  <si>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</si>
  <si>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</si>
  <si>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</si>
  <si>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</si>
  <si>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</si>
  <si>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</si>
  <si>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</si>
  <si>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</si>
  <si>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</si>
  <si>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</si>
  <si>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</si>
  <si>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</si>
  <si>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</si>
  <si>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</si>
  <si>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</si>
  <si>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</si>
  <si>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</si>
  <si>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</si>
  <si>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</si>
  <si>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</si>
  <si>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</si>
  <si>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</si>
  <si>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</si>
  <si>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</si>
  <si>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</si>
  <si>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</si>
  <si>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</si>
  <si>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</si>
  <si>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</si>
  <si>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</si>
  <si>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</si>
  <si>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</si>
  <si>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</si>
  <si>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</si>
  <si>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</si>
  <si>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</si>
  <si>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</si>
  <si>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</si>
  <si>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</si>
  <si>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</si>
  <si>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</si>
  <si>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</si>
  <si>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</si>
  <si>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</si>
  <si>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</si>
  <si>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</si>
  <si>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</si>
  <si>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</si>
  <si>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</si>
  <si>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</si>
  <si>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</si>
  <si>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</si>
  <si>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</si>
  <si>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</si>
  <si>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</si>
  <si>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</si>
  <si>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</si>
  <si>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</si>
  <si>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4.50</t>
  </si>
  <si>
    <t>一般会計</t>
  </si>
  <si>
    <t>国民健康保険特別会計</t>
  </si>
  <si>
    <t>水道事業会計</t>
  </si>
  <si>
    <t>介護保険特別会計</t>
  </si>
  <si>
    <t>下水道事業会計</t>
  </si>
  <si>
    <t>農業集落排水事業特別会計</t>
  </si>
  <si>
    <t>後期高齢者医療特別会計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</si>
  <si>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</si>
  <si>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</si>
  <si>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</si>
  <si>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t>
    <rPh sb="0" eb="2">
      <t>ホンジョウ</t>
    </rPh>
    <rPh sb="2" eb="4">
      <t>カミサト</t>
    </rPh>
    <rPh sb="4" eb="6">
      <t>ガッコウ</t>
    </rPh>
    <rPh sb="6" eb="8">
      <t>キュウショク</t>
    </rPh>
    <phoneticPr fontId="22"/>
  </si>
  <si>
    <t>埼玉県後期高齢者医療広域連合</t>
  </si>
  <si>
    <t>埼玉県市町村総合事務組合</t>
  </si>
  <si>
    <t>彩の国さいたま人づくり広域連合</t>
  </si>
  <si>
    <t>上里町土地開発公社</t>
    <rPh sb="0" eb="3">
      <t>カミサトマチ</t>
    </rPh>
    <rPh sb="3" eb="5">
      <t>トチ</t>
    </rPh>
    <rPh sb="5" eb="7">
      <t>カイハツ</t>
    </rPh>
    <rPh sb="7" eb="9">
      <t>コウシャ</t>
    </rPh>
    <phoneticPr fontId="22"/>
  </si>
  <si>
    <t>上里町勤労文化協会</t>
    <rPh sb="0" eb="3">
      <t>カミサトマチ</t>
    </rPh>
    <rPh sb="3" eb="5">
      <t>キンロウ</t>
    </rPh>
    <rPh sb="5" eb="7">
      <t>ブンカ</t>
    </rPh>
    <rPh sb="7" eb="9">
      <t>キョウカイ</t>
    </rPh>
    <phoneticPr fontId="2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</si>
  <si>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</si>
  <si>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</si>
  <si>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</si>
  <si>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</si>
  <si>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</si>
  <si>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</si>
  <si>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</si>
  <si>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</si>
  <si>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</si>
  <si>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</si>
  <si>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</si>
  <si>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</si>
  <si>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</si>
  <si>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上里町の平成27年度の将来負担比率は25.9%となっており、類似団体内平均値20.2%に対し5.7ポイント高い数値となっています。平成23年度以降逓減が続いていますが、さらなる健全化が求められます。
　一方、平成27年度の実質公債費比率は9.2%となっており、類似団体内平均値7.1%に対し2.1ポイント高い数値となっています。平成23年度以降、10%前後の数値で推移しています。今後、増加が見込まれる公共施設の更新や長寿命化に係る費用については、起債を活用することも想定されることから、公共施設総合管理計画や個別計画により、計画的な財政措置を行うことで償還額を平準化することが必要です。</t>
    <rPh sb="1" eb="4">
      <t>カミサトマチ</t>
    </rPh>
    <rPh sb="5" eb="7">
      <t>ヘイセイ</t>
    </rPh>
    <rPh sb="9" eb="11">
      <t>ネンド</t>
    </rPh>
    <rPh sb="12" eb="14">
      <t>ショウライ</t>
    </rPh>
    <rPh sb="14" eb="16">
      <t>フタン</t>
    </rPh>
    <rPh sb="16" eb="18">
      <t>ヒリツ</t>
    </rPh>
    <rPh sb="31" eb="33">
      <t>ルイジ</t>
    </rPh>
    <rPh sb="33" eb="35">
      <t>ダンタイ</t>
    </rPh>
    <rPh sb="35" eb="36">
      <t>ナイ</t>
    </rPh>
    <rPh sb="36" eb="39">
      <t>ヘイキンチ</t>
    </rPh>
    <rPh sb="45" eb="46">
      <t>タイ</t>
    </rPh>
    <rPh sb="54" eb="55">
      <t>タカ</t>
    </rPh>
    <rPh sb="56" eb="58">
      <t>スウチ</t>
    </rPh>
    <rPh sb="66" eb="68">
      <t>ヘイセイ</t>
    </rPh>
    <rPh sb="70" eb="72">
      <t>ネンド</t>
    </rPh>
    <rPh sb="72" eb="74">
      <t>イコウ</t>
    </rPh>
    <rPh sb="74" eb="76">
      <t>テイゲン</t>
    </rPh>
    <rPh sb="77" eb="78">
      <t>ツヅ</t>
    </rPh>
    <rPh sb="89" eb="92">
      <t>ケンゼンカ</t>
    </rPh>
    <rPh sb="93" eb="94">
      <t>モト</t>
    </rPh>
    <rPh sb="102" eb="104">
      <t>イッポウ</t>
    </rPh>
    <rPh sb="105" eb="107">
      <t>ヘイセイ</t>
    </rPh>
    <rPh sb="109" eb="111">
      <t>ネンド</t>
    </rPh>
    <rPh sb="112" eb="114">
      <t>ジッシツ</t>
    </rPh>
    <rPh sb="114" eb="117">
      <t>コウサイヒ</t>
    </rPh>
    <rPh sb="117" eb="119">
      <t>ヒリツ</t>
    </rPh>
    <rPh sb="131" eb="133">
      <t>ルイジ</t>
    </rPh>
    <rPh sb="133" eb="135">
      <t>ダンタイ</t>
    </rPh>
    <rPh sb="135" eb="136">
      <t>ナイ</t>
    </rPh>
    <rPh sb="136" eb="139">
      <t>ヘイキンチ</t>
    </rPh>
    <rPh sb="144" eb="145">
      <t>タイ</t>
    </rPh>
    <rPh sb="153" eb="154">
      <t>タカ</t>
    </rPh>
    <rPh sb="155" eb="157">
      <t>スウチ</t>
    </rPh>
    <rPh sb="165" eb="167">
      <t>ヘイセイ</t>
    </rPh>
    <rPh sb="169" eb="173">
      <t>ネンドイコウ</t>
    </rPh>
    <rPh sb="177" eb="179">
      <t>ゼンゴ</t>
    </rPh>
    <rPh sb="180" eb="182">
      <t>スウチ</t>
    </rPh>
    <rPh sb="183" eb="185">
      <t>スイイ</t>
    </rPh>
    <rPh sb="191" eb="193">
      <t>コンゴ</t>
    </rPh>
    <rPh sb="194" eb="196">
      <t>ゾウカ</t>
    </rPh>
    <rPh sb="197" eb="199">
      <t>ミコ</t>
    </rPh>
    <rPh sb="202" eb="204">
      <t>コウキョウ</t>
    </rPh>
    <rPh sb="204" eb="206">
      <t>シセツ</t>
    </rPh>
    <rPh sb="207" eb="209">
      <t>コウシン</t>
    </rPh>
    <rPh sb="210" eb="211">
      <t>チョウ</t>
    </rPh>
    <rPh sb="211" eb="214">
      <t>ジュミョウカ</t>
    </rPh>
    <rPh sb="215" eb="216">
      <t>カカ</t>
    </rPh>
    <rPh sb="217" eb="219">
      <t>ヒヨウ</t>
    </rPh>
    <rPh sb="225" eb="227">
      <t>キサイ</t>
    </rPh>
    <rPh sb="228" eb="230">
      <t>カツヨウ</t>
    </rPh>
    <rPh sb="235" eb="237">
      <t>ソウテイ</t>
    </rPh>
    <rPh sb="245" eb="247">
      <t>コウキョウ</t>
    </rPh>
    <rPh sb="247" eb="249">
      <t>シセツ</t>
    </rPh>
    <rPh sb="249" eb="251">
      <t>ソウゴウ</t>
    </rPh>
    <rPh sb="251" eb="253">
      <t>カンリ</t>
    </rPh>
    <rPh sb="253" eb="255">
      <t>ケイカク</t>
    </rPh>
    <rPh sb="256" eb="258">
      <t>コベツ</t>
    </rPh>
    <rPh sb="258" eb="260">
      <t>ケイカク</t>
    </rPh>
    <rPh sb="264" eb="267">
      <t>ケイカクテキ</t>
    </rPh>
    <rPh sb="268" eb="270">
      <t>ザイセイ</t>
    </rPh>
    <rPh sb="270" eb="272">
      <t>ソチ</t>
    </rPh>
    <rPh sb="273" eb="274">
      <t>オコナ</t>
    </rPh>
    <rPh sb="278" eb="280">
      <t>ショウカン</t>
    </rPh>
    <rPh sb="280" eb="281">
      <t>ガク</t>
    </rPh>
    <rPh sb="290" eb="2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</si>
</sst>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extLst>
            <c:ext xmlns:c16="http://schemas.microsoft.com/office/drawing/2014/chart" uri="{C3380CC4-5D6E-409C-BE32-E72D297353CC}">
              <c16:uniqueId val="{00000000-DE45-40FA-9F50-31A71A45A7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13798</c:v>
                </c:pt>
                <c:pt idx="1">
                  <c:v>28822</c:v>
                </c:pt>
                <c:pt idx="2">
                  <c:v>58767</c:v>
                </c:pt>
                <c:pt idx="3">
                  <c:v>28046</c:v>
                </c:pt>
                <c:pt idx="4">
                  <c:v>39521</c:v>
                </c:pt>
              </c:numCache>
            </c:numRef>
          </c:val>
          <c:smooth val="0"/>
          <c:extLst>
            <c:ext xmlns:c16="http://schemas.microsoft.com/office/drawing/2014/chart" uri="{C3380CC4-5D6E-409C-BE32-E72D297353CC}">
              <c16:uniqueId val="{00000001-DE45-40FA-9F50-31A71A45A7F9}"/>
            </c:ext>
          </c:extLst>
        </c:ser>
        <c:dLbls>
          <c:showLegendKey val="0"/>
          <c:showVal val="0"/>
          <c:showCatName val="0"/>
          <c:showSerName val="0"/>
          <c:showPercent val="0"/>
          <c:showBubbleSize val="0"/>
        </c:dLbls>
        <c:marker val="1"/>
        <c:smooth val="0"/>
        <c:axId val="89243648"/>
        <c:axId val="89245184"/>
      </c:lineChart>
      <c:catAx>
        <c:axId val="89243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5184"/>
        <c:crosses val="autoZero"/>
        <c:auto val="1"/>
        <c:lblAlgn val="ctr"/>
        <c:lblOffset val="100"/>
        <c:tickLblSkip val="1"/>
        <c:tickMarkSkip val="1"/>
        <c:noMultiLvlLbl val="0"/>
      </c:catAx>
      <c:valAx>
        <c:axId val="892451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9.0299999999999994</c:v>
                </c:pt>
                <c:pt idx="1">
                  <c:v>10.62</c:v>
                </c:pt>
                <c:pt idx="2">
                  <c:v>9.66</c:v>
                </c:pt>
                <c:pt idx="3">
                  <c:v>9.76</c:v>
                </c:pt>
                <c:pt idx="4">
                  <c:v>13.22</c:v>
                </c:pt>
              </c:numCache>
            </c:numRef>
          </c:val>
          <c:extLst>
            <c:ext xmlns:c16="http://schemas.microsoft.com/office/drawing/2014/chart" uri="{C3380CC4-5D6E-409C-BE32-E72D297353CC}">
              <c16:uniqueId val="{00000000-6AA3-4043-9DC8-577EE21127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18.61</c:v>
                </c:pt>
                <c:pt idx="1">
                  <c:v>22.13</c:v>
                </c:pt>
                <c:pt idx="2">
                  <c:v>18.12</c:v>
                </c:pt>
                <c:pt idx="3">
                  <c:v>18.649999999999999</c:v>
                </c:pt>
                <c:pt idx="4">
                  <c:v>17.149999999999999</c:v>
                </c:pt>
              </c:numCache>
            </c:numRef>
          </c:val>
          <c:extLst>
            <c:ext xmlns:c16="http://schemas.microsoft.com/office/drawing/2014/chart" uri="{C3380CC4-5D6E-409C-BE32-E72D297353CC}">
              <c16:uniqueId val="{00000001-6AA3-4043-9DC8-577EE211270C}"/>
            </c:ext>
          </c:extLst>
        </c:ser>
        <c:dLbls>
          <c:showLegendKey val="0"/>
          <c:showVal val="0"/>
          <c:showCatName val="0"/>
          <c:showSerName val="0"/>
          <c:showPercent val="0"/>
          <c:showBubbleSize val="0"/>
        </c:dLbls>
        <c:gapWidth val="250"/>
        <c:overlap val="100"/>
        <c:axId val="67302528"/>
        <c:axId val="6730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4.63</c:v>
                </c:pt>
                <c:pt idx="1">
                  <c:v>4.9800000000000004</c:v>
                </c:pt>
                <c:pt idx="2">
                  <c:v>-4.5</c:v>
                </c:pt>
                <c:pt idx="3">
                  <c:v>0.34</c:v>
                </c:pt>
                <c:pt idx="4">
                  <c:v>2.48</c:v>
                </c:pt>
              </c:numCache>
            </c:numRef>
          </c:val>
          <c:smooth val="0"/>
          <c:extLst>
            <c:ext xmlns:c16="http://schemas.microsoft.com/office/drawing/2014/chart" uri="{C3380CC4-5D6E-409C-BE32-E72D297353CC}">
              <c16:uniqueId val="{00000002-6AA3-4043-9DC8-577EE211270C}"/>
            </c:ext>
          </c:extLst>
        </c:ser>
        <c:dLbls>
          <c:showLegendKey val="0"/>
          <c:showVal val="0"/>
          <c:showCatName val="0"/>
          <c:showSerName val="0"/>
          <c:showPercent val="0"/>
          <c:showBubbleSize val="0"/>
        </c:dLbls>
        <c:marker val="1"/>
        <c:smooth val="0"/>
        <c:axId val="67302528"/>
        <c:axId val="67304448"/>
      </c:lineChart>
      <c:catAx>
        <c:axId val="673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304448"/>
        <c:crosses val="autoZero"/>
        <c:auto val="1"/>
        <c:lblAlgn val="ctr"/>
        <c:lblOffset val="100"/>
        <c:tickLblSkip val="1"/>
        <c:tickMarkSkip val="1"/>
        <c:noMultiLvlLbl val="0"/>
      </c:catAx>
      <c:valAx>
        <c:axId val="6730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0.18</c:v>
                </c:pt>
                <c:pt idx="2">
                  <c:v>#N/A</c:v>
                </c:pt>
                <c:pt idx="3">
                  <c:v>0.33</c:v>
                </c:pt>
                <c:pt idx="4">
                  <c:v>#N/A</c:v>
                </c:pt>
                <c:pt idx="5">
                  <c:v>1.25</c:v>
                </c:pt>
                <c:pt idx="6">
                  <c:v>0</c:v>
                </c:pt>
                <c:pt idx="7">
                  <c:v>0</c:v>
                </c:pt>
                <c:pt idx="8">
                  <c:v>0</c:v>
                </c:pt>
                <c:pt idx="9">
                  <c:v>0</c:v>
                </c:pt>
              </c:numCache>
            </c:numRef>
          </c:val>
          <c:extLst>
            <c:ext xmlns:c16="http://schemas.microsoft.com/office/drawing/2014/chart" uri="{C3380CC4-5D6E-409C-BE32-E72D297353CC}">
              <c16:uniqueId val="{00000000-5779-4893-9444-7DF7EC44F7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79-4893-9444-7DF7EC44F7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79-4893-9444-7DF7EC44F73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0.03</c:v>
                </c:pt>
                <c:pt idx="8">
                  <c:v>#N/A</c:v>
                </c:pt>
                <c:pt idx="9">
                  <c:v>0</c:v>
                </c:pt>
              </c:numCache>
            </c:numRef>
          </c:val>
          <c:extLst>
            <c:ext xmlns:c16="http://schemas.microsoft.com/office/drawing/2014/chart" uri="{C3380CC4-5D6E-409C-BE32-E72D297353CC}">
              <c16:uniqueId val="{00000003-5779-4893-9444-7DF7EC44F73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4-5779-4893-9444-7DF7EC44F73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0.33</c:v>
                </c:pt>
                <c:pt idx="8">
                  <c:v>#N/A</c:v>
                </c:pt>
                <c:pt idx="9">
                  <c:v>0.75</c:v>
                </c:pt>
              </c:numCache>
            </c:numRef>
          </c:val>
          <c:extLst>
            <c:ext xmlns:c16="http://schemas.microsoft.com/office/drawing/2014/chart" uri="{C3380CC4-5D6E-409C-BE32-E72D297353CC}">
              <c16:uniqueId val="{00000005-5779-4893-9444-7DF7EC44F73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0.65</c:v>
                </c:pt>
                <c:pt idx="4">
                  <c:v>#N/A</c:v>
                </c:pt>
                <c:pt idx="5">
                  <c:v>0.48</c:v>
                </c:pt>
                <c:pt idx="6">
                  <c:v>#N/A</c:v>
                </c:pt>
                <c:pt idx="7">
                  <c:v>0.97</c:v>
                </c:pt>
                <c:pt idx="8">
                  <c:v>#N/A</c:v>
                </c:pt>
                <c:pt idx="9">
                  <c:v>1.39</c:v>
                </c:pt>
              </c:numCache>
            </c:numRef>
          </c:val>
          <c:extLst>
            <c:ext xmlns:c16="http://schemas.microsoft.com/office/drawing/2014/chart" uri="{C3380CC4-5D6E-409C-BE32-E72D297353CC}">
              <c16:uniqueId val="{00000006-5779-4893-9444-7DF7EC44F73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11.61</c:v>
                </c:pt>
                <c:pt idx="2">
                  <c:v>#N/A</c:v>
                </c:pt>
                <c:pt idx="3">
                  <c:v>12.29</c:v>
                </c:pt>
                <c:pt idx="4">
                  <c:v>#N/A</c:v>
                </c:pt>
                <c:pt idx="5">
                  <c:v>12.19</c:v>
                </c:pt>
                <c:pt idx="6">
                  <c:v>#N/A</c:v>
                </c:pt>
                <c:pt idx="7">
                  <c:v>6.33</c:v>
                </c:pt>
                <c:pt idx="8">
                  <c:v>#N/A</c:v>
                </c:pt>
                <c:pt idx="9">
                  <c:v>4.17</c:v>
                </c:pt>
              </c:numCache>
            </c:numRef>
          </c:val>
          <c:extLst>
            <c:ext xmlns:c16="http://schemas.microsoft.com/office/drawing/2014/chart" uri="{C3380CC4-5D6E-409C-BE32-E72D297353CC}">
              <c16:uniqueId val="{00000007-5779-4893-9444-7DF7EC44F73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4.53</c:v>
                </c:pt>
                <c:pt idx="2">
                  <c:v>#N/A</c:v>
                </c:pt>
                <c:pt idx="3">
                  <c:v>4.72</c:v>
                </c:pt>
                <c:pt idx="4">
                  <c:v>#N/A</c:v>
                </c:pt>
                <c:pt idx="5">
                  <c:v>4.21</c:v>
                </c:pt>
                <c:pt idx="6">
                  <c:v>#N/A</c:v>
                </c:pt>
                <c:pt idx="7">
                  <c:v>3.96</c:v>
                </c:pt>
                <c:pt idx="8">
                  <c:v>#N/A</c:v>
                </c:pt>
                <c:pt idx="9">
                  <c:v>4.88</c:v>
                </c:pt>
              </c:numCache>
            </c:numRef>
          </c:val>
          <c:extLst>
            <c:ext xmlns:c16="http://schemas.microsoft.com/office/drawing/2014/chart" uri="{C3380CC4-5D6E-409C-BE32-E72D297353CC}">
              <c16:uniqueId val="{00000008-5779-4893-9444-7DF7EC44F7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c:v>
                </c:pt>
                <c:pt idx="2">
                  <c:v>#N/A</c:v>
                </c:pt>
                <c:pt idx="3">
                  <c:v>10.36</c:v>
                </c:pt>
                <c:pt idx="4">
                  <c:v>#N/A</c:v>
                </c:pt>
                <c:pt idx="5">
                  <c:v>9.58</c:v>
                </c:pt>
                <c:pt idx="6">
                  <c:v>#N/A</c:v>
                </c:pt>
                <c:pt idx="7">
                  <c:v>9.76</c:v>
                </c:pt>
                <c:pt idx="8">
                  <c:v>#N/A</c:v>
                </c:pt>
                <c:pt idx="9">
                  <c:v>13.22</c:v>
                </c:pt>
              </c:numCache>
            </c:numRef>
          </c:val>
          <c:extLst>
            <c:ext xmlns:c16="http://schemas.microsoft.com/office/drawing/2014/chart" uri="{C3380CC4-5D6E-409C-BE32-E72D297353CC}">
              <c16:uniqueId val="{00000009-5779-4893-9444-7DF7EC44F730}"/>
            </c:ext>
          </c:extLst>
        </c:ser>
        <c:dLbls>
          <c:showLegendKey val="0"/>
          <c:showVal val="0"/>
          <c:showCatName val="0"/>
          <c:showSerName val="0"/>
          <c:showPercent val="0"/>
          <c:showBubbleSize val="0"/>
        </c:dLbls>
        <c:gapWidth val="150"/>
        <c:overlap val="100"/>
        <c:axId val="67664512"/>
        <c:axId val="67674496"/>
      </c:barChart>
      <c:catAx>
        <c:axId val="676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674496"/>
        <c:crosses val="autoZero"/>
        <c:auto val="1"/>
        <c:lblAlgn val="ctr"/>
        <c:lblOffset val="100"/>
        <c:tickLblSkip val="1"/>
        <c:tickMarkSkip val="1"/>
        <c:noMultiLvlLbl val="0"/>
      </c:catAx>
      <c:valAx>
        <c:axId val="6767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66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611</c:v>
                </c:pt>
                <c:pt idx="5">
                  <c:v>636</c:v>
                </c:pt>
                <c:pt idx="8">
                  <c:v>669</c:v>
                </c:pt>
                <c:pt idx="11">
                  <c:v>701</c:v>
                </c:pt>
                <c:pt idx="14">
                  <c:v>695</c:v>
                </c:pt>
              </c:numCache>
            </c:numRef>
          </c:val>
          <c:extLst>
            <c:ext xmlns:c16="http://schemas.microsoft.com/office/drawing/2014/chart" uri="{C3380CC4-5D6E-409C-BE32-E72D297353CC}">
              <c16:uniqueId val="{00000000-9FFA-4F8C-8F68-BFFBB38199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FA-4F8C-8F68-BFFBB38199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60</c:v>
                </c:pt>
                <c:pt idx="3">
                  <c:v>57</c:v>
                </c:pt>
                <c:pt idx="6">
                  <c:v>474</c:v>
                </c:pt>
                <c:pt idx="9">
                  <c:v>21</c:v>
                </c:pt>
                <c:pt idx="12">
                  <c:v>21</c:v>
                </c:pt>
              </c:numCache>
            </c:numRef>
          </c:val>
          <c:extLst>
            <c:ext xmlns:c16="http://schemas.microsoft.com/office/drawing/2014/chart" uri="{C3380CC4-5D6E-409C-BE32-E72D297353CC}">
              <c16:uniqueId val="{00000002-9FFA-4F8C-8F68-BFFBB38199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299</c:v>
                </c:pt>
                <c:pt idx="3">
                  <c:v>309</c:v>
                </c:pt>
                <c:pt idx="6">
                  <c:v>284</c:v>
                </c:pt>
                <c:pt idx="9">
                  <c:v>158</c:v>
                </c:pt>
                <c:pt idx="12">
                  <c:v>118</c:v>
                </c:pt>
              </c:numCache>
            </c:numRef>
          </c:val>
          <c:extLst>
            <c:ext xmlns:c16="http://schemas.microsoft.com/office/drawing/2014/chart" uri="{C3380CC4-5D6E-409C-BE32-E72D297353CC}">
              <c16:uniqueId val="{00000003-9FFA-4F8C-8F68-BFFBB38199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96</c:v>
                </c:pt>
                <c:pt idx="3">
                  <c:v>94</c:v>
                </c:pt>
                <c:pt idx="6">
                  <c:v>122</c:v>
                </c:pt>
                <c:pt idx="9">
                  <c:v>132</c:v>
                </c:pt>
                <c:pt idx="12">
                  <c:v>155</c:v>
                </c:pt>
              </c:numCache>
            </c:numRef>
          </c:val>
          <c:extLst>
            <c:ext xmlns:c16="http://schemas.microsoft.com/office/drawing/2014/chart" uri="{C3380CC4-5D6E-409C-BE32-E72D297353CC}">
              <c16:uniqueId val="{00000004-9FFA-4F8C-8F68-BFFBB38199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FA-4F8C-8F68-BFFBB38199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FA-4F8C-8F68-BFFBB38199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676</c:v>
                </c:pt>
                <c:pt idx="3">
                  <c:v>662</c:v>
                </c:pt>
                <c:pt idx="6">
                  <c:v>675</c:v>
                </c:pt>
                <c:pt idx="9">
                  <c:v>695</c:v>
                </c:pt>
                <c:pt idx="12">
                  <c:v>672</c:v>
                </c:pt>
              </c:numCache>
            </c:numRef>
          </c:val>
          <c:extLst>
            <c:ext xmlns:c16="http://schemas.microsoft.com/office/drawing/2014/chart" uri="{C3380CC4-5D6E-409C-BE32-E72D297353CC}">
              <c16:uniqueId val="{00000007-9FFA-4F8C-8F68-BFFBB38199C3}"/>
            </c:ext>
          </c:extLst>
        </c:ser>
        <c:dLbls>
          <c:showLegendKey val="0"/>
          <c:showVal val="0"/>
          <c:showCatName val="0"/>
          <c:showSerName val="0"/>
          <c:showPercent val="0"/>
          <c:showBubbleSize val="0"/>
        </c:dLbls>
        <c:gapWidth val="100"/>
        <c:overlap val="100"/>
        <c:axId val="68040576"/>
        <c:axId val="6804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520</c:v>
                </c:pt>
                <c:pt idx="2">
                  <c:v>#N/A</c:v>
                </c:pt>
                <c:pt idx="3">
                  <c:v>#N/A</c:v>
                </c:pt>
                <c:pt idx="4">
                  <c:v>486</c:v>
                </c:pt>
                <c:pt idx="5">
                  <c:v>#N/A</c:v>
                </c:pt>
                <c:pt idx="6">
                  <c:v>#N/A</c:v>
                </c:pt>
                <c:pt idx="7">
                  <c:v>886</c:v>
                </c:pt>
                <c:pt idx="8">
                  <c:v>#N/A</c:v>
                </c:pt>
                <c:pt idx="9">
                  <c:v>#N/A</c:v>
                </c:pt>
                <c:pt idx="10">
                  <c:v>305</c:v>
                </c:pt>
                <c:pt idx="11">
                  <c:v>#N/A</c:v>
                </c:pt>
                <c:pt idx="12">
                  <c:v>#N/A</c:v>
                </c:pt>
                <c:pt idx="13">
                  <c:v>271</c:v>
                </c:pt>
                <c:pt idx="14">
                  <c:v>#N/A</c:v>
                </c:pt>
              </c:numCache>
            </c:numRef>
          </c:val>
          <c:smooth val="0"/>
          <c:extLst>
            <c:ext xmlns:c16="http://schemas.microsoft.com/office/drawing/2014/chart" uri="{C3380CC4-5D6E-409C-BE32-E72D297353CC}">
              <c16:uniqueId val="{00000008-9FFA-4F8C-8F68-BFFBB38199C3}"/>
            </c:ext>
          </c:extLst>
        </c:ser>
        <c:dLbls>
          <c:showLegendKey val="0"/>
          <c:showVal val="0"/>
          <c:showCatName val="0"/>
          <c:showSerName val="0"/>
          <c:showPercent val="0"/>
          <c:showBubbleSize val="0"/>
        </c:dLbls>
        <c:marker val="1"/>
        <c:smooth val="0"/>
        <c:axId val="68040576"/>
        <c:axId val="68042752"/>
      </c:lineChart>
      <c:catAx>
        <c:axId val="680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042752"/>
        <c:crosses val="autoZero"/>
        <c:auto val="1"/>
        <c:lblAlgn val="ctr"/>
        <c:lblOffset val="100"/>
        <c:tickLblSkip val="1"/>
        <c:tickMarkSkip val="1"/>
        <c:noMultiLvlLbl val="0"/>
      </c:catAx>
      <c:valAx>
        <c:axId val="6804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04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6921</c:v>
                </c:pt>
                <c:pt idx="5">
                  <c:v>7447</c:v>
                </c:pt>
                <c:pt idx="8">
                  <c:v>7986</c:v>
                </c:pt>
                <c:pt idx="11">
                  <c:v>8352</c:v>
                </c:pt>
                <c:pt idx="14">
                  <c:v>8357</c:v>
                </c:pt>
              </c:numCache>
            </c:numRef>
          </c:val>
          <c:extLst>
            <c:ext xmlns:c16="http://schemas.microsoft.com/office/drawing/2014/chart" uri="{C3380CC4-5D6E-409C-BE32-E72D297353CC}">
              <c16:uniqueId val="{00000000-49E5-4A55-B8EF-371C7D336F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c:v>
                </c:pt>
                <c:pt idx="5">
                  <c:v>3</c:v>
                </c:pt>
                <c:pt idx="8">
                  <c:v>2</c:v>
                </c:pt>
                <c:pt idx="11">
                  <c:v>1</c:v>
                </c:pt>
                <c:pt idx="14">
                  <c:v>0</c:v>
                </c:pt>
              </c:numCache>
            </c:numRef>
          </c:val>
          <c:extLst>
            <c:ext xmlns:c16="http://schemas.microsoft.com/office/drawing/2014/chart" uri="{C3380CC4-5D6E-409C-BE32-E72D297353CC}">
              <c16:uniqueId val="{00000001-49E5-4A55-B8EF-371C7D336F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2232</c:v>
                </c:pt>
                <c:pt idx="5">
                  <c:v>2701</c:v>
                </c:pt>
                <c:pt idx="8">
                  <c:v>2956</c:v>
                </c:pt>
                <c:pt idx="11">
                  <c:v>3349</c:v>
                </c:pt>
                <c:pt idx="14">
                  <c:v>3288</c:v>
                </c:pt>
              </c:numCache>
            </c:numRef>
          </c:val>
          <c:extLst>
            <c:ext xmlns:c16="http://schemas.microsoft.com/office/drawing/2014/chart" uri="{C3380CC4-5D6E-409C-BE32-E72D297353CC}">
              <c16:uniqueId val="{00000002-49E5-4A55-B8EF-371C7D336F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E5-4A55-B8EF-371C7D336F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E5-4A55-B8EF-371C7D336F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415</c:v>
                </c:pt>
                <c:pt idx="3">
                  <c:v>92</c:v>
                </c:pt>
                <c:pt idx="6">
                  <c:v>0</c:v>
                </c:pt>
                <c:pt idx="9">
                  <c:v>0</c:v>
                </c:pt>
                <c:pt idx="12">
                  <c:v>0</c:v>
                </c:pt>
              </c:numCache>
            </c:numRef>
          </c:val>
          <c:extLst>
            <c:ext xmlns:c16="http://schemas.microsoft.com/office/drawing/2014/chart" uri="{C3380CC4-5D6E-409C-BE32-E72D297353CC}">
              <c16:uniqueId val="{00000005-49E5-4A55-B8EF-371C7D336F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1847</c:v>
                </c:pt>
                <c:pt idx="3">
                  <c:v>1576</c:v>
                </c:pt>
                <c:pt idx="6">
                  <c:v>1090</c:v>
                </c:pt>
                <c:pt idx="9">
                  <c:v>901</c:v>
                </c:pt>
                <c:pt idx="12">
                  <c:v>815</c:v>
                </c:pt>
              </c:numCache>
            </c:numRef>
          </c:val>
          <c:extLst>
            <c:ext xmlns:c16="http://schemas.microsoft.com/office/drawing/2014/chart" uri="{C3380CC4-5D6E-409C-BE32-E72D297353CC}">
              <c16:uniqueId val="{00000006-49E5-4A55-B8EF-371C7D336F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1069</c:v>
                </c:pt>
                <c:pt idx="3">
                  <c:v>797</c:v>
                </c:pt>
                <c:pt idx="6">
                  <c:v>576</c:v>
                </c:pt>
                <c:pt idx="9">
                  <c:v>823</c:v>
                </c:pt>
                <c:pt idx="12">
                  <c:v>792</c:v>
                </c:pt>
              </c:numCache>
            </c:numRef>
          </c:val>
          <c:extLst>
            <c:ext xmlns:c16="http://schemas.microsoft.com/office/drawing/2014/chart" uri="{C3380CC4-5D6E-409C-BE32-E72D297353CC}">
              <c16:uniqueId val="{00000007-49E5-4A55-B8EF-371C7D336F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2337</c:v>
                </c:pt>
                <c:pt idx="3">
                  <c:v>2871</c:v>
                </c:pt>
                <c:pt idx="6">
                  <c:v>2877</c:v>
                </c:pt>
                <c:pt idx="9">
                  <c:v>2873</c:v>
                </c:pt>
                <c:pt idx="12">
                  <c:v>2790</c:v>
                </c:pt>
              </c:numCache>
            </c:numRef>
          </c:val>
          <c:extLst>
            <c:ext xmlns:c16="http://schemas.microsoft.com/office/drawing/2014/chart" uri="{C3380CC4-5D6E-409C-BE32-E72D297353CC}">
              <c16:uniqueId val="{00000008-49E5-4A55-B8EF-371C7D336F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223</c:v>
                </c:pt>
                <c:pt idx="3">
                  <c:v>181</c:v>
                </c:pt>
                <c:pt idx="6">
                  <c:v>144</c:v>
                </c:pt>
                <c:pt idx="9">
                  <c:v>124</c:v>
                </c:pt>
                <c:pt idx="12">
                  <c:v>107</c:v>
                </c:pt>
              </c:numCache>
            </c:numRef>
          </c:val>
          <c:extLst>
            <c:ext xmlns:c16="http://schemas.microsoft.com/office/drawing/2014/chart" uri="{C3380CC4-5D6E-409C-BE32-E72D297353CC}">
              <c16:uniqueId val="{00000009-49E5-4A55-B8EF-371C7D336F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6519</c:v>
                </c:pt>
                <c:pt idx="3">
                  <c:v>6956</c:v>
                </c:pt>
                <c:pt idx="6">
                  <c:v>8087</c:v>
                </c:pt>
                <c:pt idx="9">
                  <c:v>8418</c:v>
                </c:pt>
                <c:pt idx="12">
                  <c:v>8520</c:v>
                </c:pt>
              </c:numCache>
            </c:numRef>
          </c:val>
          <c:extLst>
            <c:ext xmlns:c16="http://schemas.microsoft.com/office/drawing/2014/chart" uri="{C3380CC4-5D6E-409C-BE32-E72D297353CC}">
              <c16:uniqueId val="{0000000A-49E5-4A55-B8EF-371C7D336F0D}"/>
            </c:ext>
          </c:extLst>
        </c:ser>
        <c:dLbls>
          <c:showLegendKey val="0"/>
          <c:showVal val="0"/>
          <c:showCatName val="0"/>
          <c:showSerName val="0"/>
          <c:showPercent val="0"/>
          <c:showBubbleSize val="0"/>
        </c:dLbls>
        <c:gapWidth val="100"/>
        <c:overlap val="100"/>
        <c:axId val="67606400"/>
        <c:axId val="67612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3254</c:v>
                </c:pt>
                <c:pt idx="2">
                  <c:v>#N/A</c:v>
                </c:pt>
                <c:pt idx="3">
                  <c:v>#N/A</c:v>
                </c:pt>
                <c:pt idx="4">
                  <c:v>2321</c:v>
                </c:pt>
                <c:pt idx="5">
                  <c:v>#N/A</c:v>
                </c:pt>
                <c:pt idx="6">
                  <c:v>#N/A</c:v>
                </c:pt>
                <c:pt idx="7">
                  <c:v>1830</c:v>
                </c:pt>
                <c:pt idx="8">
                  <c:v>#N/A</c:v>
                </c:pt>
                <c:pt idx="9">
                  <c:v>#N/A</c:v>
                </c:pt>
                <c:pt idx="10">
                  <c:v>1438</c:v>
                </c:pt>
                <c:pt idx="11">
                  <c:v>#N/A</c:v>
                </c:pt>
                <c:pt idx="12">
                  <c:v>#N/A</c:v>
                </c:pt>
                <c:pt idx="13">
                  <c:v>1377</c:v>
                </c:pt>
                <c:pt idx="14">
                  <c:v>#N/A</c:v>
                </c:pt>
              </c:numCache>
            </c:numRef>
          </c:val>
          <c:smooth val="0"/>
          <c:extLst>
            <c:ext xmlns:c16="http://schemas.microsoft.com/office/drawing/2014/chart" uri="{C3380CC4-5D6E-409C-BE32-E72D297353CC}">
              <c16:uniqueId val="{0000000B-49E5-4A55-B8EF-371C7D336F0D}"/>
            </c:ext>
          </c:extLst>
        </c:ser>
        <c:dLbls>
          <c:showLegendKey val="0"/>
          <c:showVal val="0"/>
          <c:showCatName val="0"/>
          <c:showSerName val="0"/>
          <c:showPercent val="0"/>
          <c:showBubbleSize val="0"/>
        </c:dLbls>
        <c:marker val="1"/>
        <c:smooth val="0"/>
        <c:axId val="67606400"/>
        <c:axId val="67612672"/>
      </c:lineChart>
      <c:catAx>
        <c:axId val="6760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612672"/>
        <c:crosses val="autoZero"/>
        <c:auto val="1"/>
        <c:lblAlgn val="ctr"/>
        <c:lblOffset val="100"/>
        <c:tickLblSkip val="1"/>
        <c:tickMarkSkip val="1"/>
        <c:noMultiLvlLbl val="0"/>
      </c:catAx>
      <c:valAx>
        <c:axId val="6761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60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{BC3D0AFB-46F1-42EF-9C8E-268CBE8A93A1}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F6B-404C-A3B7-C17FEE1EBE9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{18C667B0-43D0-456E-B4FC-C9E1E5A61D8E}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F6B-404C-A3B7-C17FEE1EBE9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{09D36EC0-FE44-4C03-BB79-3D01D10C4860}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F6B-404C-A3B7-C17FEE1EBE9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{9C276302-9680-4496-BDA7-CD5BA27A6E21}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F6B-404C-A3B7-C17FEE1EBE9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{5CF49B7C-A278-40C6-87F2-384A0898E708}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F6B-404C-A3B7-C17FEE1EBE9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F6B-404C-A3B7-C17FEE1EBE9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{190222E3-EDA4-48BA-86E2-2F4419BBB0FA}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F6B-404C-A3B7-C17FEE1EBE9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{2B8CF2E2-F005-41B3-8D55-84E9C684EFE7}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F6B-404C-A3B7-C17FEE1EBE9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{298BDA3F-D097-4302-A787-33088BFA4AA8}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F6B-404C-A3B7-C17FEE1EBE9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{1DCE910C-77D9-4864-8668-297B3667A7F2}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F6B-404C-A3B7-C17FEE1EBE9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{1CBF45CF-9EB4-42F0-A4D0-D4C71160A768}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F6B-404C-A3B7-C17FEE1EBE9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F6B-404C-A3B7-C17FEE1EBE9C}"/>
            </c:ext>
          </c:extLst>
        </c:ser>
        <c:dLbls>
          <c:showLegendKey val="0"/>
          <c:showVal val="0"/>
          <c:showCatName val="0"/>
          <c:showSerName val="0"/>
          <c:showPercent val="0"/>
          <c:showBubbleSize val="0"/>
        </c:dLbls>
        <c:axId val="67352064"/>
        <c:axId val="67353600"/>
      </c:scatterChart>
      <c:valAx>
        <c:axId val="67352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53600"/>
        <c:crosses val="autoZero"/>
        <c:crossBetween val="midCat"/>
      </c:valAx>
      <c:valAx>
        <c:axId val="67353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352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{3A769FEB-F7A1-4017-AE65-3408A3FABC47}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1D4-4BD2-979D-C85433823EEE}"/>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{B780850E-4693-4EAE-B63C-2A4F4C58C272}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1D4-4BD2-979D-C85433823EEE}"/>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{60217339-6BD8-4743-A3B2-13D0661C49DA}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1D4-4BD2-979D-C85433823EEE}"/>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{62C74629-68F1-4F48-B0EB-C5D5DF6BFCD4}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1D4-4BD2-979D-C85433823EEE}"/>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{02B8886C-1BA1-47AF-900C-2053FD476FD7}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1D4-4BD2-979D-C85433823EE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9.9</c:v>
                </c:pt>
                <c:pt idx="2">
                  <c:v>11.9</c:v>
                </c:pt>
                <c:pt idx="3">
                  <c:v>10.6</c:v>
                </c:pt>
                <c:pt idx="4">
                  <c:v>9.1999999999999993</c:v>
                </c:pt>
              </c:numCache>
            </c:numRef>
          </c:xVal>
          <c:yVal>
            <c:numRef>
              <c:f>公会計指標分析・財政指標組合せ分析表!$K$73:$O$73</c:f>
              <c:numCache>
                <c:formatCode>#,##0.0;"▲ "#,##0.0</c:formatCode>
                <c:ptCount val="5"/>
                <c:pt idx="0">
                  <c:v>61.5</c:v>
                </c:pt>
                <c:pt idx="1">
                  <c:v>44.3</c:v>
                </c:pt>
                <c:pt idx="2">
                  <c:v>34.5</c:v>
                </c:pt>
                <c:pt idx="3">
                  <c:v>27.6</c:v>
                </c:pt>
                <c:pt idx="4">
                  <c:v>25.9</c:v>
                </c:pt>
              </c:numCache>
            </c:numRef>
          </c:yVal>
          <c:smooth val="0"/>
          <c:extLst>
            <c:ext xmlns:c16="http://schemas.microsoft.com/office/drawing/2014/chart" uri="{C3380CC4-5D6E-409C-BE32-E72D297353CC}">
              <c16:uniqueId val="{00000005-C1D4-4BD2-979D-C85433823EE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{EE705D70-0548-4F72-99BC-C4BAAD08C5AA}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1D4-4BD2-979D-C85433823EEE}"/>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{524D270A-48DA-434C-9485-31239E60F0EE}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1D4-4BD2-979D-C85433823EEE}"/>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{A85F854A-7601-4C92-8FA3-62A84A5F55DE}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1D4-4BD2-979D-C85433823EEE}"/>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{DA14C9C7-56AB-422E-A2FD-866C389BE5AD}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1D4-4BD2-979D-C85433823EEE}"/>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{593AFF24-EF3D-49A4-AB30-161FC2E27CB0}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1D4-4BD2-979D-C85433823EE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extLst>
            <c:ext xmlns:c16="http://schemas.microsoft.com/office/drawing/2014/chart" uri="{C3380CC4-5D6E-409C-BE32-E72D297353CC}">
              <c16:uniqueId val="{0000000B-C1D4-4BD2-979D-C85433823EEE}"/>
            </c:ext>
          </c:extLst>
        </c:ser>
        <c:dLbls>
          <c:showLegendKey val="0"/>
          <c:showVal val="0"/>
          <c:showCatName val="0"/>
          <c:showSerName val="0"/>
          <c:showPercent val="0"/>
          <c:showBubbleSize val="0"/>
        </c:dLbls>
        <c:axId val="68102784"/>
        <c:axId val="68141824"/>
      </c:scatterChart>
      <c:valAx>
        <c:axId val="68102784"/>
        <c:scaling>
          <c:orientation val="minMax"/>
          <c:max val="12.3"/>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141824"/>
        <c:crosses val="autoZero"/>
        <c:crossBetween val="midCat"/>
      </c:valAx>
      <c:valAx>
        <c:axId val="68141824"/>
        <c:scaling>
          <c:orientation val="minMax"/>
          <c:max val="6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102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元利償還金等については、一般会計における</a:t>
          </a:r>
          <a:r>
            <a:rPr kumimoji="1" lang="ja-JP" altLang="en-US" sz="1400">
              <a:solidFill>
                <a:schemeClr val="dk1"/>
              </a:solidFill>
              <a:effectLst/>
              <a:latin typeface="+mn-lt"/>
              <a:ea typeface="+mn-ea"/>
              <a:cs typeface="+mn-cs"/>
            </a:rPr>
            <a:t>地方道路事業債の借入れ</a:t>
          </a:r>
          <a:r>
            <a:rPr kumimoji="1" lang="ja-JP" altLang="ja-JP" sz="1400">
              <a:solidFill>
                <a:schemeClr val="dk1"/>
              </a:solidFill>
              <a:effectLst/>
              <a:latin typeface="+mn-lt"/>
              <a:ea typeface="+mn-ea"/>
              <a:cs typeface="+mn-cs"/>
            </a:rPr>
            <a:t>抑制</a:t>
          </a:r>
          <a:r>
            <a:rPr kumimoji="1" lang="ja-JP" altLang="en-US" sz="1400">
              <a:solidFill>
                <a:schemeClr val="dk1"/>
              </a:solidFill>
              <a:effectLst/>
              <a:latin typeface="+mn-lt"/>
              <a:ea typeface="+mn-ea"/>
              <a:cs typeface="+mn-cs"/>
            </a:rPr>
            <a:t>及び大口の償還終了や金利見直し等の影響で２，３００万円の減少となっている。しかし、今後は中学校改築事業に係る地方債の償還が開始となることから増加が想定される。今後は</a:t>
          </a:r>
          <a:r>
            <a:rPr lang="ja-JP" altLang="ja-JP" sz="1400">
              <a:solidFill>
                <a:schemeClr val="dk1"/>
              </a:solidFill>
              <a:effectLst/>
              <a:latin typeface="+mn-lt"/>
              <a:ea typeface="+mn-ea"/>
              <a:cs typeface="+mn-cs"/>
            </a:rPr>
            <a:t>公共施設の大規模改修事業等が見込まれることから</a:t>
          </a:r>
          <a:r>
            <a:rPr lang="ja-JP" altLang="en-US" sz="1400">
              <a:solidFill>
                <a:schemeClr val="dk1"/>
              </a:solidFill>
              <a:effectLst/>
              <a:latin typeface="+mn-lt"/>
              <a:ea typeface="+mn-ea"/>
              <a:cs typeface="+mn-cs"/>
            </a:rPr>
            <a:t>基金を主体とした財源確保が必要になる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また、公営企業債の償還については、下水道事業の進捗に伴う上昇であるので、今後事業進捗の調整によりコントロールが必要となってくる。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組合等の償還については、徐々に減少しているが、</a:t>
          </a:r>
          <a:r>
            <a:rPr kumimoji="1" lang="ja-JP" altLang="ja-JP" sz="1400">
              <a:solidFill>
                <a:schemeClr val="dk1"/>
              </a:solidFill>
              <a:effectLst/>
              <a:latin typeface="+mn-lt"/>
              <a:ea typeface="+mn-ea"/>
              <a:cs typeface="+mn-cs"/>
            </a:rPr>
            <a:t>一部事務組合所有資産の老朽化対策等の実施が予定されているため、</a:t>
          </a:r>
          <a:r>
            <a:rPr kumimoji="1" lang="ja-JP" altLang="en-US" sz="1400">
              <a:solidFill>
                <a:schemeClr val="dk1"/>
              </a:solidFill>
              <a:effectLst/>
              <a:latin typeface="+mn-lt"/>
              <a:ea typeface="+mn-ea"/>
              <a:cs typeface="+mn-cs"/>
            </a:rPr>
            <a:t>一般会計において</a:t>
          </a:r>
          <a:r>
            <a:rPr kumimoji="1" lang="ja-JP" altLang="ja-JP" sz="1400">
              <a:solidFill>
                <a:schemeClr val="dk1"/>
              </a:solidFill>
              <a:effectLst/>
              <a:latin typeface="+mn-lt"/>
              <a:ea typeface="+mn-ea"/>
              <a:cs typeface="+mn-cs"/>
            </a:rPr>
            <a:t>計画的な基金への積立てにより</a:t>
          </a:r>
          <a:r>
            <a:rPr kumimoji="1" lang="ja-JP" altLang="en-US" sz="1400">
              <a:solidFill>
                <a:schemeClr val="dk1"/>
              </a:solidFill>
              <a:effectLst/>
              <a:latin typeface="+mn-lt"/>
              <a:ea typeface="+mn-ea"/>
              <a:cs typeface="+mn-cs"/>
            </a:rPr>
            <a:t>財源確保を行う必要がある。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将来負担額は、臨時財政対策債や中学校改築事業の実施により一般会計等に係る地方債が</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億程度の増額となった</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中学校改築事業</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充当可能財源となる地方交付税算入となる地方債借入れを</a:t>
          </a:r>
          <a:r>
            <a:rPr kumimoji="1" lang="ja-JP" altLang="en-US" sz="1400">
              <a:solidFill>
                <a:schemeClr val="dk1"/>
              </a:solidFill>
              <a:effectLst/>
              <a:latin typeface="+mn-lt"/>
              <a:ea typeface="+mn-ea"/>
              <a:cs typeface="+mn-cs"/>
            </a:rPr>
            <a:t>行いましたが、一般単独分も混在していることから基準財政需要額算入見込額は微増となっている。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a:t>
          </a:r>
          <a:r>
            <a:rPr lang="ja-JP" altLang="ja-JP" sz="1400">
              <a:solidFill>
                <a:schemeClr val="dk1"/>
              </a:solidFill>
              <a:effectLst/>
              <a:latin typeface="+mn-lt"/>
              <a:ea typeface="+mn-ea"/>
              <a:cs typeface="+mn-cs"/>
            </a:rPr>
            <a:t>公共施設の大規模改修事業等が見込まれることから、</a:t>
          </a:r>
          <a:r>
            <a:rPr lang="ja-JP" altLang="en-US" sz="1400">
              <a:solidFill>
                <a:schemeClr val="dk1"/>
              </a:solidFill>
              <a:effectLst/>
              <a:latin typeface="+mn-lt"/>
              <a:ea typeface="+mn-ea"/>
              <a:cs typeface="+mn-cs"/>
            </a:rPr>
            <a:t>資産保有に係る維持経費と工事費の償還について十分な検討が必要となる。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なお、組合等負担等見込額は減少しているが、</a:t>
          </a:r>
          <a:r>
            <a:rPr kumimoji="1" lang="ja-JP" altLang="ja-JP" sz="1400">
              <a:solidFill>
                <a:schemeClr val="dk1"/>
              </a:solidFill>
              <a:effectLst/>
              <a:latin typeface="+mn-lt"/>
              <a:ea typeface="+mn-ea"/>
              <a:cs typeface="+mn-cs"/>
            </a:rPr>
            <a:t>一部事務組合所有資産の老朽化対策等の実施が予定されているため</a:t>
          </a:r>
          <a:r>
            <a:rPr kumimoji="1" lang="ja-JP" altLang="en-US" sz="1400">
              <a:solidFill>
                <a:schemeClr val="dk1"/>
              </a:solidFill>
              <a:effectLst/>
              <a:latin typeface="+mn-lt"/>
              <a:ea typeface="+mn-ea"/>
              <a:cs typeface="+mn-cs"/>
            </a:rPr>
            <a:t>増加への懸念がある。</a:t>
          </a:r>
          <a:endParaRPr kumimoji="1"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公共施設の大規模改修事業等が見込まれることから、</a:t>
          </a:r>
          <a:r>
            <a:rPr kumimoji="1" lang="ja-JP" altLang="ja-JP" sz="1400">
              <a:solidFill>
                <a:schemeClr val="dk1"/>
              </a:solidFill>
              <a:effectLst/>
              <a:latin typeface="+mn-lt"/>
              <a:ea typeface="+mn-ea"/>
              <a:cs typeface="+mn-cs"/>
            </a:rPr>
            <a:t>充当可能基金の更なる増加を図</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財政負担の軽減と平準化を積極的に行う。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a16="http://schemas.microsoft.com/office/drawing/2014/main" id="{00000000-0008-0000-0C00-000017000000}"/>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a16="http://schemas.microsoft.com/office/drawing/2014/main" id="{00000000-0008-0000-0C00-000018000000}"/>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a16="http://schemas.microsoft.com/office/drawing/2014/main" id="{00000000-0008-0000-0C00-000019000000}"/>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C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C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a16="http://schemas.microsoft.com/office/drawing/2014/main" id="{00000000-0008-0000-0C00-00002A000000}"/>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a:extLst>
            <a:ext uri="{FF2B5EF4-FFF2-40B4-BE49-F238E27FC236}">
              <a16:creationId xmlns:a16="http://schemas.microsoft.com/office/drawing/2014/main" id="{00000000-0008-0000-0C00-000036000000}"/>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a16="http://schemas.microsoft.com/office/drawing/2014/main" id="{00000000-0008-0000-0C00-00003A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a16="http://schemas.microsoft.com/office/drawing/2014/main" id="{00000000-0008-0000-0C00-00003B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a16="http://schemas.microsoft.com/office/drawing/2014/main" id="{00000000-0008-0000-0C00-00003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的な景気動向は上向いているものの、本町における町税は、個人・法人のみならず、地価の下落等により、固定資産税も減収傾向となっています。町税全体を平成２３年度と比較すると２．４％減少していることから、町税の徴収強化を行い滞納額の圧縮により、歳入の確保に努める。</a:t>
          </a:r>
        </a:p>
        <a:p>
          <a:r>
            <a:rPr kumimoji="1" lang="ja-JP" altLang="en-US" sz="1300">
              <a:latin typeface="ＭＳ Ｐゴシック"/>
            </a:rPr>
            <a:t>　歳出では退職職員数の減少が見込まれることから、退職による人件費の減少から増加へ転じることが予測されるため、今後も引き続き、行政評価等による事務事業の見直しや、公共施設総合管理計画による施設の見直し、民間委託、指定管理者制度の実施などにより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6350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60070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40</xdr:row>
      <xdr:rowOff>6350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39</xdr:row>
      <xdr:rowOff>160565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昨年から</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ポイント改善し類似団体平均を上回る結果となっている。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退職者数の</a:t>
          </a:r>
          <a:r>
            <a:rPr lang="ja-JP" altLang="en-US" sz="1300" b="0" i="0" baseline="0">
              <a:solidFill>
                <a:schemeClr val="dk1"/>
              </a:solidFill>
              <a:effectLst/>
              <a:latin typeface="+mn-lt"/>
              <a:ea typeface="+mn-ea"/>
              <a:cs typeface="+mn-cs"/>
            </a:rPr>
            <a:t>影響</a:t>
          </a:r>
          <a:r>
            <a:rPr lang="ja-JP" altLang="ja-JP" sz="1300" b="0" i="0" baseline="0">
              <a:solidFill>
                <a:schemeClr val="dk1"/>
              </a:solidFill>
              <a:effectLst/>
              <a:latin typeface="+mn-lt"/>
              <a:ea typeface="+mn-ea"/>
              <a:cs typeface="+mn-cs"/>
            </a:rPr>
            <a:t>によ</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の減や、償還額の大きな地方債償還完了により昨年度と比較して</a:t>
          </a:r>
          <a:r>
            <a:rPr lang="ja-JP" altLang="ja-JP" sz="1300" b="0" i="0" baseline="0">
              <a:solidFill>
                <a:schemeClr val="dk1"/>
              </a:solidFill>
              <a:effectLst/>
              <a:latin typeface="+mn-lt"/>
              <a:ea typeface="+mn-ea"/>
              <a:cs typeface="+mn-cs"/>
            </a:rPr>
            <a:t>１．０ポイント改善し類似団体平均を上回る結果となっている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しかし、今後、平成２５年度から実施してきた中</a:t>
          </a:r>
          <a:r>
            <a:rPr lang="ja-JP" altLang="ja-JP" sz="1300" b="0" i="0" baseline="0">
              <a:solidFill>
                <a:schemeClr val="dk1"/>
              </a:solidFill>
              <a:effectLst/>
              <a:latin typeface="+mn-lt"/>
              <a:ea typeface="+mn-ea"/>
              <a:cs typeface="+mn-cs"/>
            </a:rPr>
            <a:t>学校改築事業の償還開始による公債費の</a:t>
          </a:r>
          <a:r>
            <a:rPr lang="ja-JP" altLang="en-US" sz="1300" b="0" i="0" baseline="0">
              <a:solidFill>
                <a:schemeClr val="dk1"/>
              </a:solidFill>
              <a:effectLst/>
              <a:latin typeface="+mn-lt"/>
              <a:ea typeface="+mn-ea"/>
              <a:cs typeface="+mn-cs"/>
            </a:rPr>
            <a:t>大幅な増加や</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公共施設の大</a:t>
          </a:r>
          <a:r>
            <a:rPr lang="ja-JP" altLang="ja-JP" sz="1300">
              <a:solidFill>
                <a:schemeClr val="dk1"/>
              </a:solidFill>
              <a:effectLst/>
              <a:latin typeface="+mn-lt"/>
              <a:ea typeface="+mn-ea"/>
              <a:cs typeface="+mn-cs"/>
            </a:rPr>
            <a:t>規模</a:t>
          </a:r>
          <a:r>
            <a:rPr lang="ja-JP" altLang="en-US" sz="1300">
              <a:solidFill>
                <a:schemeClr val="dk1"/>
              </a:solidFill>
              <a:effectLst/>
              <a:latin typeface="+mn-lt"/>
              <a:ea typeface="+mn-ea"/>
              <a:cs typeface="+mn-cs"/>
            </a:rPr>
            <a:t>改修</a:t>
          </a:r>
          <a:r>
            <a:rPr lang="ja-JP" altLang="ja-JP" sz="1300">
              <a:solidFill>
                <a:schemeClr val="dk1"/>
              </a:solidFill>
              <a:effectLst/>
              <a:latin typeface="+mn-lt"/>
              <a:ea typeface="+mn-ea"/>
              <a:cs typeface="+mn-cs"/>
            </a:rPr>
            <a:t>事業</a:t>
          </a:r>
          <a:r>
            <a:rPr lang="ja-JP" altLang="en-US" sz="1300">
              <a:solidFill>
                <a:schemeClr val="dk1"/>
              </a:solidFill>
              <a:effectLst/>
              <a:latin typeface="+mn-lt"/>
              <a:ea typeface="+mn-ea"/>
              <a:cs typeface="+mn-cs"/>
            </a:rPr>
            <a:t>等が見込まれることから</a:t>
          </a:r>
          <a:r>
            <a:rPr lang="ja-JP" altLang="ja-JP" sz="1300">
              <a:solidFill>
                <a:schemeClr val="dk1"/>
              </a:solidFill>
              <a:effectLst/>
              <a:latin typeface="+mn-lt"/>
              <a:ea typeface="+mn-ea"/>
              <a:cs typeface="+mn-cs"/>
            </a:rPr>
            <a:t>、公債費の影響によ</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経常収支比率</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上昇</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見込</a:t>
          </a:r>
          <a:r>
            <a:rPr lang="ja-JP" altLang="en-US" sz="1300">
              <a:solidFill>
                <a:schemeClr val="dk1"/>
              </a:solidFill>
              <a:effectLst/>
              <a:latin typeface="+mn-lt"/>
              <a:ea typeface="+mn-ea"/>
              <a:cs typeface="+mn-cs"/>
            </a:rPr>
            <a:t>まれる。</a:t>
          </a:r>
          <a:endParaRPr lang="en-US" altLang="ja-JP" sz="130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　このため</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地方債借入抑制を目的として、</a:t>
          </a:r>
          <a:r>
            <a:rPr lang="ja-JP" altLang="ja-JP" sz="1300">
              <a:solidFill>
                <a:schemeClr val="dk1"/>
              </a:solidFill>
              <a:effectLst/>
              <a:latin typeface="+mn-lt"/>
              <a:ea typeface="+mn-ea"/>
              <a:cs typeface="+mn-cs"/>
            </a:rPr>
            <a:t>基金への積立て強化に努める。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61</xdr:row>
      <xdr:rowOff>90424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0061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62</xdr:row>
      <xdr:rowOff>29972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488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29972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83058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116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42689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144035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類似団体内では１位であり、他の団体と比べ職員数が少ないことが大きな要因であるが、ゴミ処理、消防、学校給食業務等を一部事務組合で行っていることも影響している。</a:t>
          </a:r>
          <a:endParaRPr kumimoji="1" lang="en-US" altLang="ja-JP" sz="1300">
            <a:latin typeface="ＭＳ Ｐゴシック"/>
          </a:endParaRPr>
        </a:p>
        <a:p>
          <a:r>
            <a:rPr kumimoji="1" lang="ja-JP" altLang="en-US" sz="1300">
              <a:latin typeface="ＭＳ Ｐゴシック"/>
            </a:rPr>
            <a:t>　また、物件費についても、行財政改革による物件費抑制の状況を維持していることから低水準を維持している。</a:t>
          </a:r>
        </a:p>
        <a:p>
          <a:r>
            <a:rPr kumimoji="1" lang="ja-JP" altLang="en-US" sz="1300">
              <a:latin typeface="ＭＳ Ｐゴシック"/>
            </a:rPr>
            <a:t>　今後も適正な職員の定員管理等により人件費や物件費と併せて一部事務組合への負担金なども含めた経費の抑制に努める。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60770</xdr:rowOff>
    </xdr:from>
    <xdr:to>
      <xdr:col>7</xdr:col>
      <xdr:colOff>152400</xdr:colOff>
      <xdr:row>81</xdr:row>
      <xdr:rowOff>62858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48220"/>
          <a:ext cx="8382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100951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48682</xdr:rowOff>
    </xdr:from>
    <xdr:to>
      <xdr:col>6</xdr:col>
      <xdr:colOff>0</xdr:colOff>
      <xdr:row>81</xdr:row>
      <xdr:rowOff>60770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6132"/>
          <a:ext cx="889000" cy="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9837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48682</xdr:rowOff>
    </xdr:from>
    <xdr:to>
      <xdr:col>4</xdr:col>
      <xdr:colOff>482600</xdr:colOff>
      <xdr:row>81</xdr:row>
      <xdr:rowOff>54817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36132"/>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54817</xdr:rowOff>
    </xdr:from>
    <xdr:to>
      <xdr:col>3</xdr:col>
      <xdr:colOff>279400</xdr:colOff>
      <xdr:row>81</xdr:row>
      <xdr:rowOff>67376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42267"/>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12058</xdr:rowOff>
    </xdr:from>
    <xdr:to>
      <xdr:col>7</xdr:col>
      <xdr:colOff>203200</xdr:colOff>
      <xdr:row>81</xdr:row>
      <xdr:rowOff>113658</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38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104785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9970</xdr:rowOff>
    </xdr:from>
    <xdr:to>
      <xdr:col>6</xdr:col>
      <xdr:colOff>50800</xdr:colOff>
      <xdr:row>81</xdr:row>
      <xdr:rowOff>111570</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38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121747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169332</xdr:rowOff>
    </xdr:from>
    <xdr:to>
      <xdr:col>4</xdr:col>
      <xdr:colOff>533400</xdr:colOff>
      <xdr:row>81</xdr:row>
      <xdr:rowOff>99482</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38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4017</xdr:rowOff>
    </xdr:from>
    <xdr:to>
      <xdr:col>3</xdr:col>
      <xdr:colOff>330200</xdr:colOff>
      <xdr:row>81</xdr:row>
      <xdr:rowOff>105617</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38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115794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16576</xdr:rowOff>
    </xdr:from>
    <xdr:to>
      <xdr:col>2</xdr:col>
      <xdr:colOff>127000</xdr:colOff>
      <xdr:row>81</xdr:row>
      <xdr:rowOff>118176</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39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128353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昨年度と比較して１．３ポイント上昇することになりました。退職職員数の変動や</a:t>
          </a:r>
          <a:r>
            <a:rPr kumimoji="1" lang="ja-JP" altLang="ja-JP" sz="1300">
              <a:solidFill>
                <a:schemeClr val="dk1"/>
              </a:solidFill>
              <a:effectLst/>
              <a:latin typeface="+mn-lt"/>
              <a:ea typeface="+mn-ea"/>
              <a:cs typeface="+mn-cs"/>
            </a:rPr>
            <a:t>職員</a:t>
          </a:r>
          <a:r>
            <a:rPr kumimoji="1" lang="ja-JP" altLang="en-US" sz="1300">
              <a:solidFill>
                <a:schemeClr val="dk1"/>
              </a:solidFill>
              <a:effectLst/>
              <a:latin typeface="+mn-lt"/>
              <a:ea typeface="+mn-ea"/>
              <a:cs typeface="+mn-cs"/>
            </a:rPr>
            <a:t>構成</a:t>
          </a:r>
          <a:r>
            <a:rPr kumimoji="1" lang="ja-JP" altLang="ja-JP" sz="1300">
              <a:solidFill>
                <a:schemeClr val="dk1"/>
              </a:solidFill>
              <a:effectLst/>
              <a:latin typeface="+mn-lt"/>
              <a:ea typeface="+mn-ea"/>
              <a:cs typeface="+mn-cs"/>
            </a:rPr>
            <a:t>の変動などにより</a:t>
          </a:r>
          <a:r>
            <a:rPr kumimoji="1" lang="ja-JP" altLang="en-US" sz="1300">
              <a:solidFill>
                <a:schemeClr val="dk1"/>
              </a:solidFill>
              <a:effectLst/>
              <a:latin typeface="+mn-lt"/>
              <a:ea typeface="+mn-ea"/>
              <a:cs typeface="+mn-cs"/>
            </a:rPr>
            <a:t>上昇しました。</a:t>
          </a:r>
          <a:r>
            <a:rPr kumimoji="1" lang="ja-JP" altLang="ja-JP" sz="1300">
              <a:solidFill>
                <a:schemeClr val="dk1"/>
              </a:solidFill>
              <a:effectLst/>
              <a:latin typeface="+mn-lt"/>
              <a:ea typeface="+mn-ea"/>
              <a:cs typeface="+mn-cs"/>
            </a:rPr>
            <a:t>類似団体や全国平均と比較しても上回っているため、住民に理解を得られるよう引き続き給与の適性化に努める。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98637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9587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42334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958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48261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441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10161</xdr:rowOff>
    </xdr:from>
    <xdr:to>
      <xdr:col>22</xdr:col>
      <xdr:colOff>254000</xdr:colOff>
      <xdr:row>83</xdr:row>
      <xdr:rowOff>111761</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48261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29650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3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職員定員管理計画に基づき、定年退職者の不補充を行ってきましたが、現在は定年退職者数に応じた職員採用を行っていることから４．６</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という低い数値に留まっています</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事務の効率化など行財政改革の推進に努める</a:t>
          </a:r>
          <a:r>
            <a:rPr lang="ja-JP" altLang="en-US" sz="1300" b="0" i="0" baseline="0">
              <a:solidFill>
                <a:schemeClr val="dk1"/>
              </a:solidFill>
              <a:effectLst/>
              <a:latin typeface="+mn-lt"/>
              <a:ea typeface="+mn-ea"/>
              <a:cs typeface="+mn-cs"/>
            </a:rPr>
            <a:t>とともに、本町にとって</a:t>
          </a:r>
          <a:r>
            <a:rPr lang="ja-JP" altLang="ja-JP" sz="1300" b="0" i="0" baseline="0">
              <a:solidFill>
                <a:schemeClr val="dk1"/>
              </a:solidFill>
              <a:effectLst/>
              <a:latin typeface="+mn-lt"/>
              <a:ea typeface="+mn-ea"/>
              <a:cs typeface="+mn-cs"/>
            </a:rPr>
            <a:t>適正な職員の定員管理</a:t>
          </a:r>
          <a:r>
            <a:rPr lang="ja-JP" altLang="en-US" sz="1300" b="0" i="0" baseline="0">
              <a:solidFill>
                <a:schemeClr val="dk1"/>
              </a:solidFill>
              <a:effectLst/>
              <a:latin typeface="+mn-lt"/>
              <a:ea typeface="+mn-ea"/>
              <a:cs typeface="+mn-cs"/>
            </a:rPr>
            <a:t>を行う。</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92528</xdr:rowOff>
    </xdr:from>
    <xdr:to>
      <xdr:col>24</xdr:col>
      <xdr:colOff>558800</xdr:colOff>
      <xdr:row>58</xdr:row>
      <xdr:rowOff>95976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03662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92528</xdr:rowOff>
    </xdr:from>
    <xdr:to>
      <xdr:col>23</xdr:col>
      <xdr:colOff>406400</xdr:colOff>
      <xdr:row>58</xdr:row>
      <xdr:rowOff>101147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036628"/>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82187</xdr:rowOff>
    </xdr:from>
    <xdr:to>
      <xdr:col>22</xdr:col>
      <xdr:colOff>203200</xdr:colOff>
      <xdr:row>58</xdr:row>
      <xdr:rowOff>101147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0262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82187</xdr:rowOff>
    </xdr:from>
    <xdr:to>
      <xdr:col>21</xdr:col>
      <xdr:colOff>0</xdr:colOff>
      <xdr:row>58</xdr:row>
      <xdr:rowOff>135618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026287"/>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45176</xdr:rowOff>
    </xdr:from>
    <xdr:to>
      <xdr:col>24</xdr:col>
      <xdr:colOff>609600</xdr:colOff>
      <xdr:row>58</xdr:row>
      <xdr:rowOff>146776</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9672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137903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41728</xdr:rowOff>
    </xdr:from>
    <xdr:to>
      <xdr:col>23</xdr:col>
      <xdr:colOff>457200</xdr:colOff>
      <xdr:row>58</xdr:row>
      <xdr:rowOff>143328</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129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153505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75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50347</xdr:rowOff>
    </xdr:from>
    <xdr:to>
      <xdr:col>22</xdr:col>
      <xdr:colOff>254000</xdr:colOff>
      <xdr:row>58</xdr:row>
      <xdr:rowOff>151947</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5240000" y="99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162124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31387</xdr:rowOff>
    </xdr:from>
    <xdr:to>
      <xdr:col>21</xdr:col>
      <xdr:colOff>50800</xdr:colOff>
      <xdr:row>58</xdr:row>
      <xdr:rowOff>132987</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4351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143164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84818</xdr:rowOff>
    </xdr:from>
    <xdr:to>
      <xdr:col>19</xdr:col>
      <xdr:colOff>533400</xdr:colOff>
      <xdr:row>59</xdr:row>
      <xdr:rowOff>14968</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3462000" y="10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25145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9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平成２５年度に実施した債務負担行為の一括償還の影響により本年度も類似団体平均値を２．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ポイント上回る結果となった。</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中学校改築事業の償還開始による公債費の大幅な増加</a:t>
          </a:r>
          <a:r>
            <a:rPr lang="ja-JP" altLang="en-US" sz="1300" b="0" i="0" baseline="0">
              <a:solidFill>
                <a:schemeClr val="dk1"/>
              </a:solidFill>
              <a:effectLst/>
              <a:latin typeface="+mn-lt"/>
              <a:ea typeface="+mn-ea"/>
              <a:cs typeface="+mn-cs"/>
            </a:rPr>
            <a:t>が見込まれることから</a:t>
          </a:r>
          <a:r>
            <a:rPr kumimoji="1" lang="ja-JP" altLang="ja-JP" sz="1300">
              <a:solidFill>
                <a:schemeClr val="dk1"/>
              </a:solidFill>
              <a:effectLst/>
              <a:latin typeface="+mn-lt"/>
              <a:ea typeface="+mn-ea"/>
              <a:cs typeface="+mn-cs"/>
            </a:rPr>
            <a:t>、財政への影響を考慮しながら基金の活用、緊急度、住民ニーズを的確に把握した事業の選択により、地方債への過大な依存によらない健全な財政運営に努める。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43</xdr:row>
      <xdr:rowOff>63077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2282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167640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167640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791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6773</xdr:rowOff>
    </xdr:from>
    <xdr:to>
      <xdr:col>21</xdr:col>
      <xdr:colOff>0</xdr:colOff>
      <xdr:row>43</xdr:row>
      <xdr:rowOff>63077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127423</xdr:rowOff>
    </xdr:from>
    <xdr:to>
      <xdr:col>21</xdr:col>
      <xdr:colOff>50800</xdr:colOff>
      <xdr:row>43</xdr:row>
      <xdr:rowOff>57573</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67750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12277</xdr:rowOff>
    </xdr:from>
    <xdr:to>
      <xdr:col>19</xdr:col>
      <xdr:colOff>533400</xdr:colOff>
      <xdr:row>43</xdr:row>
      <xdr:rowOff>113877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124054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将来負担比率は前年度と比較して</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ポイント減少となったが、</a:t>
          </a:r>
          <a:r>
            <a:rPr kumimoji="1" lang="ja-JP" altLang="en-US" sz="1300">
              <a:solidFill>
                <a:schemeClr val="dk1"/>
              </a:solidFill>
              <a:effectLst/>
              <a:latin typeface="+mn-lt"/>
              <a:ea typeface="+mn-ea"/>
              <a:cs typeface="+mn-cs"/>
            </a:rPr>
            <a:t>類似団体</a:t>
          </a:r>
          <a:r>
            <a:rPr kumimoji="1" lang="ja-JP" altLang="ja-JP" sz="1300">
              <a:solidFill>
                <a:schemeClr val="dk1"/>
              </a:solidFill>
              <a:effectLst/>
              <a:latin typeface="+mn-lt"/>
              <a:ea typeface="+mn-ea"/>
              <a:cs typeface="+mn-cs"/>
            </a:rPr>
            <a:t>平均値</a:t>
          </a:r>
          <a:r>
            <a:rPr kumimoji="1" lang="ja-JP" altLang="en-US" sz="1300">
              <a:solidFill>
                <a:schemeClr val="dk1"/>
              </a:solidFill>
              <a:effectLst/>
              <a:latin typeface="+mn-lt"/>
              <a:ea typeface="+mn-ea"/>
              <a:cs typeface="+mn-cs"/>
            </a:rPr>
            <a:t>を５．７ポイント上回る結果</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しかし、公債費、繰出金等の状況をみても、</a:t>
          </a:r>
          <a:r>
            <a:rPr kumimoji="1" lang="ja-JP" altLang="ja-JP" sz="1300">
              <a:solidFill>
                <a:schemeClr val="dk1"/>
              </a:solidFill>
              <a:effectLst/>
              <a:latin typeface="+mn-lt"/>
              <a:ea typeface="+mn-ea"/>
              <a:cs typeface="+mn-cs"/>
            </a:rPr>
            <a:t>類似団体平均値</a:t>
          </a:r>
          <a:r>
            <a:rPr kumimoji="1" lang="ja-JP" altLang="en-US" sz="1300">
              <a:solidFill>
                <a:schemeClr val="dk1"/>
              </a:solidFill>
              <a:effectLst/>
              <a:latin typeface="+mn-lt"/>
              <a:ea typeface="+mn-ea"/>
              <a:cs typeface="+mn-cs"/>
            </a:rPr>
            <a:t>を下回る状況であることから、充当可能財源となる地方交付税算入となる地方債借入れを中心とした借入れとともに、</a:t>
          </a:r>
          <a:r>
            <a:rPr lang="ja-JP" altLang="ja-JP" sz="1300" b="0" i="0" baseline="0">
              <a:solidFill>
                <a:schemeClr val="dk1"/>
              </a:solidFill>
              <a:effectLst/>
              <a:latin typeface="+mn-lt"/>
              <a:ea typeface="+mn-ea"/>
              <a:cs typeface="+mn-cs"/>
            </a:rPr>
            <a:t>中学校改築事業の償還開始による公債費の大幅な増加や</a:t>
          </a:r>
          <a:r>
            <a:rPr lang="ja-JP" altLang="ja-JP" sz="1300">
              <a:solidFill>
                <a:schemeClr val="dk1"/>
              </a:solidFill>
              <a:effectLst/>
              <a:latin typeface="+mn-lt"/>
              <a:ea typeface="+mn-ea"/>
              <a:cs typeface="+mn-cs"/>
            </a:rPr>
            <a:t>、公共施設の大規模改修事業等が見込まれること</a:t>
          </a:r>
          <a:r>
            <a:rPr lang="ja-JP" altLang="en-US" sz="1300">
              <a:solidFill>
                <a:schemeClr val="dk1"/>
              </a:solidFill>
              <a:effectLst/>
              <a:latin typeface="+mn-lt"/>
              <a:ea typeface="+mn-ea"/>
              <a:cs typeface="+mn-cs"/>
            </a:rPr>
            <a:t>から、</a:t>
          </a:r>
          <a:r>
            <a:rPr kumimoji="1" lang="ja-JP" altLang="en-US" sz="1300">
              <a:solidFill>
                <a:schemeClr val="dk1"/>
              </a:solidFill>
              <a:effectLst/>
              <a:latin typeface="+mn-lt"/>
              <a:ea typeface="+mn-ea"/>
              <a:cs typeface="+mn-cs"/>
            </a:rPr>
            <a:t>充当可能基金の更なる増加を図る。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129337</xdr:rowOff>
    </xdr:from>
    <xdr:to>
      <xdr:col>24</xdr:col>
      <xdr:colOff>558800</xdr:colOff>
      <xdr:row>15</xdr:row>
      <xdr:rowOff>145745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01087"/>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145745</xdr:rowOff>
    </xdr:from>
    <xdr:to>
      <xdr:col>23</xdr:col>
      <xdr:colOff>406400</xdr:colOff>
      <xdr:row>16</xdr:row>
      <xdr:rowOff>40894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17495"/>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75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40894</xdr:rowOff>
    </xdr:from>
    <xdr:to>
      <xdr:col>22</xdr:col>
      <xdr:colOff>203200</xdr:colOff>
      <xdr:row>16</xdr:row>
      <xdr:rowOff>135484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784094"/>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135484</xdr:rowOff>
    </xdr:from>
    <xdr:to>
      <xdr:col>21</xdr:col>
      <xdr:colOff>0</xdr:colOff>
      <xdr:row>17</xdr:row>
      <xdr:rowOff>130048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78684"/>
          <a:ext cx="889000" cy="1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78537</xdr:rowOff>
    </xdr:from>
    <xdr:to>
      <xdr:col>24</xdr:col>
      <xdr:colOff>609600</xdr:colOff>
      <xdr:row>16</xdr:row>
      <xdr:rowOff>8687</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69672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50614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94945</xdr:rowOff>
    </xdr:from>
    <xdr:to>
      <xdr:col>23</xdr:col>
      <xdr:colOff>457200</xdr:colOff>
      <xdr:row>16</xdr:row>
      <xdr:rowOff>25095</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6129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161544</xdr:rowOff>
    </xdr:from>
    <xdr:to>
      <xdr:col>22</xdr:col>
      <xdr:colOff>254000</xdr:colOff>
      <xdr:row>16</xdr:row>
      <xdr:rowOff>91694</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5240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101871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84684</xdr:rowOff>
    </xdr:from>
    <xdr:to>
      <xdr:col>21</xdr:col>
      <xdr:colOff>50800</xdr:colOff>
      <xdr:row>17</xdr:row>
      <xdr:rowOff>14834</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4351000" y="28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171061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79248</xdr:rowOff>
    </xdr:from>
    <xdr:to>
      <xdr:col>19</xdr:col>
      <xdr:colOff>533400</xdr:colOff>
      <xdr:row>18</xdr:row>
      <xdr:rowOff>9398</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3462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165625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8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類似団体平均と比較すると、人件費は低くなっているが、主な要因と</a:t>
          </a:r>
          <a:r>
            <a:rPr kumimoji="1" lang="ja-JP" altLang="en-US" sz="1300">
              <a:solidFill>
                <a:schemeClr val="dk1"/>
              </a:solidFill>
              <a:effectLst/>
              <a:latin typeface="+mn-lt"/>
              <a:ea typeface="+mn-ea"/>
              <a:cs typeface="+mn-cs"/>
            </a:rPr>
            <a:t>しては、</a:t>
          </a:r>
          <a:r>
            <a:rPr kumimoji="1" lang="ja-JP" altLang="ja-JP" sz="1300">
              <a:solidFill>
                <a:schemeClr val="dk1"/>
              </a:solidFill>
              <a:effectLst/>
              <a:latin typeface="+mn-lt"/>
              <a:ea typeface="+mn-ea"/>
              <a:cs typeface="+mn-cs"/>
            </a:rPr>
            <a:t>ごみ処理、消防</a:t>
          </a:r>
          <a:r>
            <a:rPr kumimoji="1" lang="ja-JP" altLang="en-US" sz="1300">
              <a:solidFill>
                <a:schemeClr val="dk1"/>
              </a:solidFill>
              <a:effectLst/>
              <a:latin typeface="+mn-lt"/>
              <a:ea typeface="+mn-ea"/>
              <a:cs typeface="+mn-cs"/>
            </a:rPr>
            <a:t>、学校給食</a:t>
          </a:r>
          <a:r>
            <a:rPr kumimoji="1" lang="ja-JP" altLang="ja-JP" sz="1300">
              <a:solidFill>
                <a:schemeClr val="dk1"/>
              </a:solidFill>
              <a:effectLst/>
              <a:latin typeface="+mn-lt"/>
              <a:ea typeface="+mn-ea"/>
              <a:cs typeface="+mn-cs"/>
            </a:rPr>
            <a:t>業務を一部事務組合で行っていること</a:t>
          </a:r>
          <a:r>
            <a:rPr kumimoji="1" lang="ja-JP" altLang="en-US" sz="13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人口に対</a:t>
          </a:r>
          <a:r>
            <a:rPr kumimoji="1" lang="ja-JP" altLang="en-US" sz="1300">
              <a:solidFill>
                <a:schemeClr val="dk1"/>
              </a:solidFill>
              <a:effectLst/>
              <a:latin typeface="+mn-lt"/>
              <a:ea typeface="+mn-ea"/>
              <a:cs typeface="+mn-cs"/>
            </a:rPr>
            <a:t>して</a:t>
          </a: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少ない状況である</a:t>
          </a:r>
          <a:r>
            <a:rPr kumimoji="1" lang="ja-JP" altLang="en-US" sz="1300">
              <a:solidFill>
                <a:schemeClr val="dk1"/>
              </a:solidFill>
              <a:effectLst/>
              <a:latin typeface="+mn-lt"/>
              <a:ea typeface="+mn-ea"/>
              <a:cs typeface="+mn-cs"/>
            </a:rPr>
            <a:t>ことが</a:t>
          </a:r>
          <a:r>
            <a:rPr kumimoji="1" lang="ja-JP" altLang="ja-JP" sz="1300">
              <a:solidFill>
                <a:schemeClr val="dk1"/>
              </a:solidFill>
              <a:effectLst/>
              <a:latin typeface="+mn-lt"/>
              <a:ea typeface="+mn-ea"/>
              <a:cs typeface="+mn-cs"/>
            </a:rPr>
            <a:t>挙げられる</a:t>
          </a:r>
          <a:endParaRPr lang="ja-JP" altLang="ja-JP" sz="1300">
            <a:effectLst/>
          </a:endParaRPr>
        </a:p>
        <a:p>
          <a:r>
            <a:rPr kumimoji="1" lang="ja-JP" altLang="ja-JP" sz="1300">
              <a:solidFill>
                <a:schemeClr val="dk1"/>
              </a:solidFill>
              <a:effectLst/>
              <a:latin typeface="+mn-lt"/>
              <a:ea typeface="+mn-ea"/>
              <a:cs typeface="+mn-cs"/>
            </a:rPr>
            <a:t>　今後は退職職員が減少していくものの新規採用職員の増加及び昇給等により人件費が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上昇傾向に転じる</a:t>
          </a:r>
          <a:r>
            <a:rPr kumimoji="1" lang="ja-JP" altLang="en-US" sz="1300">
              <a:solidFill>
                <a:schemeClr val="dk1"/>
              </a:solidFill>
              <a:effectLst/>
              <a:latin typeface="+mn-lt"/>
              <a:ea typeface="+mn-ea"/>
              <a:cs typeface="+mn-cs"/>
            </a:rPr>
            <a:t>見込みである</a:t>
          </a:r>
          <a:r>
            <a:rPr kumimoji="1" lang="ja-JP" altLang="ja-JP" sz="1300">
              <a:solidFill>
                <a:schemeClr val="dk1"/>
              </a:solidFill>
              <a:effectLst/>
              <a:latin typeface="+mn-lt"/>
              <a:ea typeface="+mn-ea"/>
              <a:cs typeface="+mn-cs"/>
            </a:rPr>
            <a:t>。このため人件費の上昇への動きを注視していく必要がある。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02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6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25417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前年度比０．１ポイント</a:t>
          </a:r>
          <a:r>
            <a:rPr kumimoji="1" lang="ja-JP" altLang="en-US" sz="1300">
              <a:solidFill>
                <a:schemeClr val="dk1"/>
              </a:solidFill>
              <a:effectLst/>
              <a:latin typeface="+mn-lt"/>
              <a:ea typeface="+mn-ea"/>
              <a:cs typeface="+mn-cs"/>
            </a:rPr>
            <a:t>減少となっており、</a:t>
          </a:r>
          <a:r>
            <a:rPr kumimoji="1" lang="ja-JP" altLang="ja-JP" sz="1300">
              <a:solidFill>
                <a:schemeClr val="dk1"/>
              </a:solidFill>
              <a:effectLst/>
              <a:latin typeface="+mn-lt"/>
              <a:ea typeface="+mn-ea"/>
              <a:cs typeface="+mn-cs"/>
            </a:rPr>
            <a:t>類似団体平均を下回ってい</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。主な要因としては</a:t>
          </a:r>
          <a:r>
            <a:rPr kumimoji="1" lang="ja-JP" altLang="en-US" sz="1300">
              <a:solidFill>
                <a:schemeClr val="dk1"/>
              </a:solidFill>
              <a:effectLst/>
              <a:latin typeface="+mn-lt"/>
              <a:ea typeface="+mn-ea"/>
              <a:cs typeface="+mn-cs"/>
            </a:rPr>
            <a:t>ゴルフ場借地料と道路照明灯電気料の減少に</a:t>
          </a:r>
          <a:r>
            <a:rPr kumimoji="1" lang="ja-JP" altLang="ja-JP" sz="1300">
              <a:solidFill>
                <a:schemeClr val="dk1"/>
              </a:solidFill>
              <a:effectLst/>
              <a:latin typeface="+mn-lt"/>
              <a:ea typeface="+mn-ea"/>
              <a:cs typeface="+mn-cs"/>
            </a:rPr>
            <a:t>よるものとなっています。</a:t>
          </a:r>
          <a:endParaRPr lang="ja-JP" altLang="ja-JP" sz="1300">
            <a:effectLst/>
          </a:endParaRPr>
        </a:p>
        <a:p>
          <a:r>
            <a:rPr kumimoji="1" lang="ja-JP" altLang="ja-JP" sz="1300">
              <a:solidFill>
                <a:schemeClr val="dk1"/>
              </a:solidFill>
              <a:effectLst/>
              <a:latin typeface="+mn-lt"/>
              <a:ea typeface="+mn-ea"/>
              <a:cs typeface="+mn-cs"/>
            </a:rPr>
            <a:t>　維持管理経費や事務事業の見直しを行うことにより効率的な財政運営に努める。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62992</xdr:rowOff>
    </xdr:from>
    <xdr:to>
      <xdr:col>24</xdr:col>
      <xdr:colOff>31750</xdr:colOff>
      <xdr:row>14</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632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133858</xdr:rowOff>
    </xdr:from>
    <xdr:to>
      <xdr:col>22</xdr:col>
      <xdr:colOff>565150</xdr:colOff>
      <xdr:row>14</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627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106426</xdr:rowOff>
    </xdr:from>
    <xdr:to>
      <xdr:col>21</xdr:col>
      <xdr:colOff>361950</xdr:colOff>
      <xdr:row>13</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35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88138</xdr:rowOff>
    </xdr:from>
    <xdr:to>
      <xdr:col>20</xdr:col>
      <xdr:colOff>158750</xdr:colOff>
      <xdr:row>13</xdr:row>
      <xdr:rowOff>106426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16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12192</xdr:rowOff>
    </xdr:from>
    <xdr:to>
      <xdr:col>24</xdr:col>
      <xdr:colOff>82550</xdr:colOff>
      <xdr:row>14</xdr:row>
      <xdr:rowOff>113792</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28719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5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21336</xdr:rowOff>
    </xdr:from>
    <xdr:to>
      <xdr:col>22</xdr:col>
      <xdr:colOff>615950</xdr:colOff>
      <xdr:row>14</xdr:row>
      <xdr:rowOff>122936</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133113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83058</xdr:rowOff>
    </xdr:from>
    <xdr:to>
      <xdr:col>21</xdr:col>
      <xdr:colOff>412750</xdr:colOff>
      <xdr:row>14</xdr:row>
      <xdr:rowOff>13208</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23385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55626</xdr:rowOff>
    </xdr:from>
    <xdr:to>
      <xdr:col>20</xdr:col>
      <xdr:colOff>209550</xdr:colOff>
      <xdr:row>13</xdr:row>
      <xdr:rowOff>157226</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167403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37338</xdr:rowOff>
    </xdr:from>
    <xdr:to>
      <xdr:col>19</xdr:col>
      <xdr:colOff>6350</xdr:colOff>
      <xdr:row>13</xdr:row>
      <xdr:rowOff>138938</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149115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経常収支比率に占める扶助費は毎年上昇して</a:t>
          </a:r>
          <a:r>
            <a:rPr kumimoji="1" lang="ja-JP" altLang="en-US" sz="1300">
              <a:solidFill>
                <a:schemeClr val="dk1"/>
              </a:solidFill>
              <a:effectLst/>
              <a:latin typeface="+mn-lt"/>
              <a:ea typeface="+mn-ea"/>
              <a:cs typeface="+mn-cs"/>
            </a:rPr>
            <a:t>おり、０．１ポイント上昇しているが、主な増加要因は、子育てや障害者福祉に係る需要額が増加しているためである。</a:t>
          </a:r>
          <a:endParaRPr lang="ja-JP" altLang="ja-JP" sz="1300">
            <a:effectLst/>
          </a:endParaRPr>
        </a:p>
        <a:p>
          <a:r>
            <a:rPr kumimoji="1" lang="ja-JP" altLang="ja-JP" sz="1300">
              <a:solidFill>
                <a:schemeClr val="dk1"/>
              </a:solidFill>
              <a:effectLst/>
              <a:latin typeface="+mn-lt"/>
              <a:ea typeface="+mn-ea"/>
              <a:cs typeface="+mn-cs"/>
            </a:rPr>
            <a:t>　今後も引き続き</a:t>
          </a:r>
          <a:r>
            <a:rPr kumimoji="1" lang="ja-JP" altLang="en-US" sz="1300">
              <a:solidFill>
                <a:schemeClr val="dk1"/>
              </a:solidFill>
              <a:effectLst/>
              <a:latin typeface="+mn-lt"/>
              <a:ea typeface="+mn-ea"/>
              <a:cs typeface="+mn-cs"/>
            </a:rPr>
            <a:t>、子育てや障害者福祉に係る事業費は増加傾向となることから、</a:t>
          </a:r>
          <a:r>
            <a:rPr kumimoji="1" lang="ja-JP" altLang="ja-JP" sz="1300">
              <a:solidFill>
                <a:schemeClr val="dk1"/>
              </a:solidFill>
              <a:effectLst/>
              <a:latin typeface="+mn-lt"/>
              <a:ea typeface="+mn-ea"/>
              <a:cs typeface="+mn-cs"/>
            </a:rPr>
            <a:t>単独事業の</a:t>
          </a:r>
          <a:r>
            <a:rPr kumimoji="1" lang="ja-JP" altLang="en-US" sz="1300">
              <a:solidFill>
                <a:schemeClr val="dk1"/>
              </a:solidFill>
              <a:effectLst/>
              <a:latin typeface="+mn-lt"/>
              <a:ea typeface="+mn-ea"/>
              <a:cs typeface="+mn-cs"/>
            </a:rPr>
            <a:t>点検、検討、</a:t>
          </a:r>
          <a:r>
            <a:rPr kumimoji="1" lang="ja-JP" altLang="ja-JP" sz="1300">
              <a:solidFill>
                <a:schemeClr val="dk1"/>
              </a:solidFill>
              <a:effectLst/>
              <a:latin typeface="+mn-lt"/>
              <a:ea typeface="+mn-ea"/>
              <a:cs typeface="+mn-cs"/>
            </a:rPr>
            <a:t>見直し</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を進めていき、比率上昇に歯止めをかけるよう努める。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94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その他に係る経常収支比率は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類似団体平均を下回って</a:t>
          </a:r>
          <a:r>
            <a:rPr kumimoji="1" lang="ja-JP" altLang="en-US" sz="1300">
              <a:solidFill>
                <a:schemeClr val="dk1"/>
              </a:solidFill>
              <a:effectLst/>
              <a:latin typeface="+mn-lt"/>
              <a:ea typeface="+mn-ea"/>
              <a:cs typeface="+mn-cs"/>
            </a:rPr>
            <a:t>いるが、０．６ポイント上昇している。これは、国民健康保険及び後期高齢者医療などの</a:t>
          </a:r>
          <a:r>
            <a:rPr kumimoji="1" lang="ja-JP" altLang="ja-JP" sz="1300">
              <a:solidFill>
                <a:schemeClr val="dk1"/>
              </a:solidFill>
              <a:effectLst/>
              <a:latin typeface="+mn-lt"/>
              <a:ea typeface="+mn-ea"/>
              <a:cs typeface="+mn-cs"/>
            </a:rPr>
            <a:t>繰出金</a:t>
          </a:r>
          <a:r>
            <a:rPr kumimoji="1" lang="ja-JP" altLang="en-US" sz="1300">
              <a:solidFill>
                <a:schemeClr val="dk1"/>
              </a:solidFill>
              <a:effectLst/>
              <a:latin typeface="+mn-lt"/>
              <a:ea typeface="+mn-ea"/>
              <a:cs typeface="+mn-cs"/>
            </a:rPr>
            <a:t>の上昇（１２．５％増加）</a:t>
          </a:r>
          <a:r>
            <a:rPr kumimoji="1" lang="ja-JP" altLang="ja-JP" sz="1300">
              <a:solidFill>
                <a:schemeClr val="dk1"/>
              </a:solidFill>
              <a:effectLst/>
              <a:latin typeface="+mn-lt"/>
              <a:ea typeface="+mn-ea"/>
              <a:cs typeface="+mn-cs"/>
            </a:rPr>
            <a:t>が影響している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a:t>
          </a:r>
          <a:r>
            <a:rPr kumimoji="1" lang="ja-JP" altLang="ja-JP" sz="1300">
              <a:solidFill>
                <a:schemeClr val="dk1"/>
              </a:solidFill>
              <a:effectLst/>
              <a:latin typeface="+mn-lt"/>
              <a:ea typeface="+mn-ea"/>
              <a:cs typeface="+mn-cs"/>
            </a:rPr>
            <a:t>国民健康保険</a:t>
          </a:r>
          <a:r>
            <a:rPr kumimoji="1" lang="ja-JP" altLang="en-US" sz="1300">
              <a:solidFill>
                <a:schemeClr val="dk1"/>
              </a:solidFill>
              <a:effectLst/>
              <a:latin typeface="+mn-lt"/>
              <a:ea typeface="+mn-ea"/>
              <a:cs typeface="+mn-cs"/>
            </a:rPr>
            <a:t>に係る給付額の増加が見込まれることから</a:t>
          </a:r>
          <a:r>
            <a:rPr kumimoji="1" lang="ja-JP" altLang="ja-JP" sz="1300">
              <a:solidFill>
                <a:schemeClr val="dk1"/>
              </a:solidFill>
              <a:effectLst/>
              <a:latin typeface="+mn-lt"/>
              <a:ea typeface="+mn-ea"/>
              <a:cs typeface="+mn-cs"/>
            </a:rPr>
            <a:t>、効率的な事業運営、</a:t>
          </a:r>
          <a:r>
            <a:rPr kumimoji="1" lang="ja-JP" altLang="en-US" sz="1300">
              <a:solidFill>
                <a:schemeClr val="dk1"/>
              </a:solidFill>
              <a:effectLst/>
              <a:latin typeface="+mn-lt"/>
              <a:ea typeface="+mn-ea"/>
              <a:cs typeface="+mn-cs"/>
            </a:rPr>
            <a:t>加入者数の状況と保険料の</a:t>
          </a:r>
          <a:r>
            <a:rPr kumimoji="1" lang="ja-JP" altLang="ja-JP" sz="1300">
              <a:solidFill>
                <a:schemeClr val="dk1"/>
              </a:solidFill>
              <a:effectLst/>
              <a:latin typeface="+mn-lt"/>
              <a:ea typeface="+mn-ea"/>
              <a:cs typeface="+mn-cs"/>
            </a:rPr>
            <a:t>バランス</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検討を行い、経費節減</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適正な事業促進に努める。</a:t>
          </a:r>
          <a:r>
            <a:rPr kumimoji="1" lang="ja-JP" altLang="en-US" sz="1300">
              <a:solidFill>
                <a:schemeClr val="dk1"/>
              </a:solidFill>
              <a:effectLst/>
              <a:latin typeface="+mn-lt"/>
              <a:ea typeface="+mn-ea"/>
              <a:cs typeface="+mn-cs"/>
            </a:rPr>
            <a:t>また、下水道事業の進捗により公営企業会計への繰出金が増加する見込みであることから事業進捗と経費負担のバランスに注視する必要がある。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62230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46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46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46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39370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11430</xdr:rowOff>
    </xdr:from>
    <xdr:to>
      <xdr:col>24</xdr:col>
      <xdr:colOff>82550</xdr:colOff>
      <xdr:row>55</xdr:row>
      <xdr:rowOff>113030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27957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ついては、類似団体内でも高い数値であるが、ごみ処理、消防、学校給食業務等を一部事務組合への負担金等が主な要因である。ここ数年の補助費等の比率低下については、一部事務組合の公債費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償還完了となっていることによる負担金減額が主なものとなっているが、今後は一部事務組合所有資産の老朽化対策等の実施が予定されているため、計画的な基金への積立てにより財政負担の軽減に努める。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16510</xdr:rowOff>
    </xdr:from>
    <xdr:to>
      <xdr:col>24</xdr:col>
      <xdr:colOff>31750</xdr:colOff>
      <xdr:row>39</xdr:row>
      <xdr:rowOff>39370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703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39370</xdr:rowOff>
    </xdr:from>
    <xdr:to>
      <xdr:col>22</xdr:col>
      <xdr:colOff>565150</xdr:colOff>
      <xdr:row>39</xdr:row>
      <xdr:rowOff>168910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7259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168910</xdr:rowOff>
    </xdr:from>
    <xdr:to>
      <xdr:col>21</xdr:col>
      <xdr:colOff>361950</xdr:colOff>
      <xdr:row>39</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855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168910</xdr:rowOff>
    </xdr:from>
    <xdr:to>
      <xdr:col>20</xdr:col>
      <xdr:colOff>158750</xdr:colOff>
      <xdr:row>40</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855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137160</xdr:rowOff>
    </xdr:from>
    <xdr:to>
      <xdr:col>24</xdr:col>
      <xdr:colOff>82550</xdr:colOff>
      <xdr:row>39</xdr:row>
      <xdr:rowOff>67310</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109237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160020</xdr:rowOff>
    </xdr:from>
    <xdr:to>
      <xdr:col>22</xdr:col>
      <xdr:colOff>615950</xdr:colOff>
      <xdr:row>39</xdr:row>
      <xdr:rowOff>90170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5621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74947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118110</xdr:rowOff>
    </xdr:from>
    <xdr:to>
      <xdr:col>21</xdr:col>
      <xdr:colOff>412750</xdr:colOff>
      <xdr:row>40</xdr:row>
      <xdr:rowOff>48260</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4732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33037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118110</xdr:rowOff>
    </xdr:from>
    <xdr:to>
      <xdr:col>20</xdr:col>
      <xdr:colOff>209550</xdr:colOff>
      <xdr:row>40</xdr:row>
      <xdr:rowOff>48260</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3843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33037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99060</xdr:rowOff>
    </xdr:from>
    <xdr:to>
      <xdr:col>19</xdr:col>
      <xdr:colOff>6350</xdr:colOff>
      <xdr:row>41</xdr:row>
      <xdr:rowOff>29210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2954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13987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公債費については、類似団体平均値よりも２．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ポイント低い状況ではあるが、</a:t>
          </a:r>
          <a:r>
            <a:rPr kumimoji="1" lang="ja-JP" altLang="en-US" sz="1300">
              <a:solidFill>
                <a:schemeClr val="dk1"/>
              </a:solidFill>
              <a:effectLst/>
              <a:latin typeface="+mn-lt"/>
              <a:ea typeface="+mn-ea"/>
              <a:cs typeface="+mn-cs"/>
            </a:rPr>
            <a:t>小中学校の耐震化、中</a:t>
          </a:r>
          <a:r>
            <a:rPr kumimoji="1" lang="ja-JP" altLang="ja-JP" sz="1300">
              <a:solidFill>
                <a:schemeClr val="dk1"/>
              </a:solidFill>
              <a:effectLst/>
              <a:latin typeface="+mn-lt"/>
              <a:ea typeface="+mn-ea"/>
              <a:cs typeface="+mn-cs"/>
            </a:rPr>
            <a:t>学校改築事業</a:t>
          </a:r>
          <a:r>
            <a:rPr kumimoji="1" lang="ja-JP" altLang="en-US" sz="1300">
              <a:solidFill>
                <a:schemeClr val="dk1"/>
              </a:solidFill>
              <a:effectLst/>
              <a:latin typeface="+mn-lt"/>
              <a:ea typeface="+mn-ea"/>
              <a:cs typeface="+mn-cs"/>
            </a:rPr>
            <a:t>、学校へのエアコン設置事業等</a:t>
          </a:r>
          <a:r>
            <a:rPr kumimoji="1" lang="ja-JP" altLang="ja-JP" sz="1300">
              <a:solidFill>
                <a:schemeClr val="dk1"/>
              </a:solidFill>
              <a:effectLst/>
              <a:latin typeface="+mn-lt"/>
              <a:ea typeface="+mn-ea"/>
              <a:cs typeface="+mn-cs"/>
            </a:rPr>
            <a:t>に伴い起債残高が急激に増加するとともに、道路整備事業に係る公債費の増加が見込まれるため、緊急性や住民ニーズを反映した事業の選択による普通建設事業の抑制などにより、事業の集中と選択による効率的な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43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75</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123190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115570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50817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公債費以外において、</a:t>
          </a:r>
          <a:r>
            <a:rPr kumimoji="1" lang="ja-JP" altLang="en-US" sz="1300">
              <a:solidFill>
                <a:schemeClr val="dk1"/>
              </a:solidFill>
              <a:effectLst/>
              <a:latin typeface="+mn-lt"/>
              <a:ea typeface="+mn-ea"/>
              <a:cs typeface="+mn-cs"/>
            </a:rPr>
            <a:t>扶助費及びその他</a:t>
          </a:r>
          <a:r>
            <a:rPr kumimoji="1" lang="ja-JP" altLang="ja-JP" sz="1300">
              <a:solidFill>
                <a:schemeClr val="dk1"/>
              </a:solidFill>
              <a:effectLst/>
              <a:latin typeface="+mn-lt"/>
              <a:ea typeface="+mn-ea"/>
              <a:cs typeface="+mn-cs"/>
            </a:rPr>
            <a:t>は増加したが、それ以外は横這い又は減少していることから前年度比で</a:t>
          </a:r>
          <a:r>
            <a:rPr kumimoji="1" lang="ja-JP" altLang="en-US" sz="1300">
              <a:solidFill>
                <a:schemeClr val="dk1"/>
              </a:solidFill>
              <a:effectLst/>
              <a:latin typeface="+mn-lt"/>
              <a:ea typeface="+mn-ea"/>
              <a:cs typeface="+mn-cs"/>
            </a:rPr>
            <a:t>０．３</a:t>
          </a:r>
          <a:r>
            <a:rPr kumimoji="1" lang="ja-JP" altLang="ja-JP" sz="1300">
              <a:solidFill>
                <a:schemeClr val="dk1"/>
              </a:solidFill>
              <a:effectLst/>
              <a:latin typeface="+mn-lt"/>
              <a:ea typeface="+mn-ea"/>
              <a:cs typeface="+mn-cs"/>
            </a:rPr>
            <a:t>ポイント下がる結果となった。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しかし、将来的には一部事務組合の所有資産の老朽化対策等が見込まれることから</a:t>
          </a:r>
          <a:r>
            <a:rPr kumimoji="1" lang="ja-JP" altLang="ja-JP" sz="1300">
              <a:solidFill>
                <a:schemeClr val="dk1"/>
              </a:solidFill>
              <a:effectLst/>
              <a:latin typeface="+mn-lt"/>
              <a:ea typeface="+mn-ea"/>
              <a:cs typeface="+mn-cs"/>
            </a:rPr>
            <a:t>、比率のみにとらわれず全体のバランスに考慮し、</a:t>
          </a:r>
          <a:r>
            <a:rPr kumimoji="1" lang="ja-JP" altLang="en-US" sz="1300">
              <a:solidFill>
                <a:schemeClr val="dk1"/>
              </a:solidFill>
              <a:effectLst/>
              <a:latin typeface="+mn-lt"/>
              <a:ea typeface="+mn-ea"/>
              <a:cs typeface="+mn-cs"/>
            </a:rPr>
            <a:t>計画的な基金への積立てや経常経費の抑制に</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75</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606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74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112285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76</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113285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566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147065</xdr:rowOff>
    </xdr:from>
    <xdr:to>
      <xdr:col>20</xdr:col>
      <xdr:colOff>209550</xdr:colOff>
      <xdr:row>76</xdr:row>
      <xdr:rowOff>77215</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87393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105493</xdr:rowOff>
    </xdr:from>
    <xdr:to>
      <xdr:col>4</xdr:col>
      <xdr:colOff>1117600</xdr:colOff>
      <xdr:row>18</xdr:row>
      <xdr:rowOff>110388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9218"/>
          <a:ext cx="647700" cy="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109055</xdr:rowOff>
    </xdr:from>
    <xdr:to>
      <xdr:col>4</xdr:col>
      <xdr:colOff>469900</xdr:colOff>
      <xdr:row>18</xdr:row>
      <xdr:rowOff>110388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42780"/>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94861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53753</xdr:rowOff>
    </xdr:from>
    <xdr:to>
      <xdr:col>3</xdr:col>
      <xdr:colOff>904875</xdr:colOff>
      <xdr:row>18</xdr:row>
      <xdr:rowOff>109055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7478"/>
          <a:ext cx="698500" cy="5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142943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142450</xdr:rowOff>
    </xdr:from>
    <xdr:to>
      <xdr:col>3</xdr:col>
      <xdr:colOff>206375</xdr:colOff>
      <xdr:row>18</xdr:row>
      <xdr:rowOff>53753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04725"/>
          <a:ext cx="698500" cy="8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107872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42378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54693</xdr:rowOff>
    </xdr:from>
    <xdr:to>
      <xdr:col>5</xdr:col>
      <xdr:colOff>34925</xdr:colOff>
      <xdr:row>18</xdr:row>
      <xdr:rowOff>156293</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18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134720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59588</xdr:rowOff>
    </xdr:from>
    <xdr:to>
      <xdr:col>4</xdr:col>
      <xdr:colOff>520700</xdr:colOff>
      <xdr:row>18</xdr:row>
      <xdr:rowOff>161189</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1933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145965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58255</xdr:rowOff>
    </xdr:from>
    <xdr:to>
      <xdr:col>3</xdr:col>
      <xdr:colOff>955675</xdr:colOff>
      <xdr:row>18</xdr:row>
      <xdr:rowOff>159855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1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144632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2953</xdr:rowOff>
    </xdr:from>
    <xdr:to>
      <xdr:col>3</xdr:col>
      <xdr:colOff>257175</xdr:colOff>
      <xdr:row>18</xdr:row>
      <xdr:rowOff>104553</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13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89330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91650</xdr:rowOff>
    </xdr:from>
    <xdr:to>
      <xdr:col>2</xdr:col>
      <xdr:colOff>692150</xdr:colOff>
      <xdr:row>18</xdr:row>
      <xdr:rowOff>21800</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05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37732</xdr:rowOff>
    </xdr:from>
    <xdr:to>
      <xdr:col>4</xdr:col>
      <xdr:colOff>1117600</xdr:colOff>
      <xdr:row>36</xdr:row>
      <xdr:rowOff>59087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90982"/>
          <a:ext cx="6477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30950</xdr:rowOff>
    </xdr:from>
    <xdr:to>
      <xdr:col>4</xdr:col>
      <xdr:colOff>469900</xdr:colOff>
      <xdr:row>36</xdr:row>
      <xdr:rowOff>37732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41300"/>
          <a:ext cx="698500" cy="3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10241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2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30950</xdr:rowOff>
    </xdr:from>
    <xdr:to>
      <xdr:col>3</xdr:col>
      <xdr:colOff>904875</xdr:colOff>
      <xdr:row>35</xdr:row>
      <xdr:rowOff>272504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41300"/>
          <a:ext cx="698500" cy="24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269771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242367</xdr:rowOff>
    </xdr:from>
    <xdr:to>
      <xdr:col>3</xdr:col>
      <xdr:colOff>206375</xdr:colOff>
      <xdr:row>35</xdr:row>
      <xdr:rowOff>272504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52717"/>
          <a:ext cx="698500" cy="30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258653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207580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7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8287</xdr:rowOff>
    </xdr:from>
    <xdr:to>
      <xdr:col>5</xdr:col>
      <xdr:colOff>34925</xdr:colOff>
      <xdr:row>36</xdr:row>
      <xdr:rowOff>109887</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56007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323264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329832</xdr:rowOff>
    </xdr:from>
    <xdr:to>
      <xdr:col>4</xdr:col>
      <xdr:colOff>520700</xdr:colOff>
      <xdr:row>36</xdr:row>
      <xdr:rowOff>88532</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953000" y="694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73309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323050</xdr:rowOff>
    </xdr:from>
    <xdr:to>
      <xdr:col>3</xdr:col>
      <xdr:colOff>955675</xdr:colOff>
      <xdr:row>35</xdr:row>
      <xdr:rowOff>81750</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254500" y="659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91927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221704</xdr:rowOff>
    </xdr:from>
    <xdr:to>
      <xdr:col>3</xdr:col>
      <xdr:colOff>257175</xdr:colOff>
      <xdr:row>35</xdr:row>
      <xdr:rowOff>323304</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3556000" y="683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308081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191567</xdr:rowOff>
    </xdr:from>
    <xdr:to>
      <xdr:col>2</xdr:col>
      <xdr:colOff>692150</xdr:colOff>
      <xdr:row>35</xdr:row>
      <xdr:rowOff>293167</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2857500" y="680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277944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8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3820</xdr:rowOff>
    </xdr:from>
    <xdr:to>
      <xdr:col>6</xdr:col>
      <xdr:colOff>511175</xdr:colOff>
      <xdr:row>39</xdr:row>
      <xdr:rowOff>14930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690370"/>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14930</xdr:rowOff>
    </xdr:from>
    <xdr:to>
      <xdr:col>5</xdr:col>
      <xdr:colOff>358775</xdr:colOff>
      <xdr:row>39</xdr:row>
      <xdr:rowOff>28303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701480"/>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124155</xdr:rowOff>
    </xdr:from>
    <xdr:to>
      <xdr:col>4</xdr:col>
      <xdr:colOff>155575</xdr:colOff>
      <xdr:row>39</xdr:row>
      <xdr:rowOff>28303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639255"/>
          <a:ext cx="889000" cy="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111632</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55483</xdr:rowOff>
    </xdr:from>
    <xdr:to>
      <xdr:col>2</xdr:col>
      <xdr:colOff>638175</xdr:colOff>
      <xdr:row>38</xdr:row>
      <xdr:rowOff>124155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70583"/>
          <a:ext cx="889000" cy="6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56883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124470</xdr:rowOff>
    </xdr:from>
    <xdr:to>
      <xdr:col>6</xdr:col>
      <xdr:colOff>561975</xdr:colOff>
      <xdr:row>39</xdr:row>
      <xdr:rowOff>54620</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66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39397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5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135580</xdr:rowOff>
    </xdr:from>
    <xdr:to>
      <xdr:col>5</xdr:col>
      <xdr:colOff>409575</xdr:colOff>
      <xdr:row>39</xdr:row>
      <xdr:rowOff>65730</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66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56857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7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148953</xdr:rowOff>
    </xdr:from>
    <xdr:to>
      <xdr:col>4</xdr:col>
      <xdr:colOff>206375</xdr:colOff>
      <xdr:row>39</xdr:row>
      <xdr:rowOff>79103</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66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70230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73355</xdr:rowOff>
    </xdr:from>
    <xdr:to>
      <xdr:col>3</xdr:col>
      <xdr:colOff>3175</xdr:colOff>
      <xdr:row>39</xdr:row>
      <xdr:rowOff>3505</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166082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4683</xdr:rowOff>
    </xdr:from>
    <xdr:to>
      <xdr:col>1</xdr:col>
      <xdr:colOff>485775</xdr:colOff>
      <xdr:row>38</xdr:row>
      <xdr:rowOff>106283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6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97410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1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145573</xdr:rowOff>
    </xdr:from>
    <xdr:to>
      <xdr:col>6</xdr:col>
      <xdr:colOff>511175</xdr:colOff>
      <xdr:row>58</xdr:row>
      <xdr:rowOff>146227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89673"/>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146227</xdr:rowOff>
    </xdr:from>
    <xdr:to>
      <xdr:col>5</xdr:col>
      <xdr:colOff>358775</xdr:colOff>
      <xdr:row>58</xdr:row>
      <xdr:rowOff>153774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90327"/>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151614</xdr:rowOff>
    </xdr:from>
    <xdr:to>
      <xdr:col>4</xdr:col>
      <xdr:colOff>155575</xdr:colOff>
      <xdr:row>58</xdr:row>
      <xdr:rowOff>153774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10095714"/>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146139</xdr:rowOff>
    </xdr:from>
    <xdr:to>
      <xdr:col>2</xdr:col>
      <xdr:colOff>638175</xdr:colOff>
      <xdr:row>58</xdr:row>
      <xdr:rowOff>151614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90239"/>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94773</xdr:rowOff>
    </xdr:from>
    <xdr:to>
      <xdr:col>6</xdr:col>
      <xdr:colOff>561975</xdr:colOff>
      <xdr:row>59</xdr:row>
      <xdr:rowOff>24923</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100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95427</xdr:rowOff>
    </xdr:from>
    <xdr:to>
      <xdr:col>5</xdr:col>
      <xdr:colOff>409575</xdr:colOff>
      <xdr:row>59</xdr:row>
      <xdr:rowOff>25577</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100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16704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1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102974</xdr:rowOff>
    </xdr:from>
    <xdr:to>
      <xdr:col>4</xdr:col>
      <xdr:colOff>206375</xdr:colOff>
      <xdr:row>59</xdr:row>
      <xdr:rowOff>33124</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100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24251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13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100814</xdr:rowOff>
    </xdr:from>
    <xdr:to>
      <xdr:col>3</xdr:col>
      <xdr:colOff>3175</xdr:colOff>
      <xdr:row>59</xdr:row>
      <xdr:rowOff>30964</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100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22091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1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95339</xdr:rowOff>
    </xdr:from>
    <xdr:to>
      <xdr:col>1</xdr:col>
      <xdr:colOff>485775</xdr:colOff>
      <xdr:row>59</xdr:row>
      <xdr:rowOff>25489</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16616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156682</xdr:rowOff>
    </xdr:from>
    <xdr:to>
      <xdr:col>6</xdr:col>
      <xdr:colOff>511175</xdr:colOff>
      <xdr:row>78</xdr:row>
      <xdr:rowOff>20393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58332"/>
          <a:ext cx="838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20393</xdr:rowOff>
    </xdr:from>
    <xdr:to>
      <xdr:col>5</xdr:col>
      <xdr:colOff>358775</xdr:colOff>
      <xdr:row>78</xdr:row>
      <xdr:rowOff>72427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93493"/>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72427</xdr:rowOff>
    </xdr:from>
    <xdr:to>
      <xdr:col>4</xdr:col>
      <xdr:colOff>155575</xdr:colOff>
      <xdr:row>78</xdr:row>
      <xdr:rowOff>94416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45527"/>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59037</xdr:rowOff>
    </xdr:from>
    <xdr:to>
      <xdr:col>2</xdr:col>
      <xdr:colOff>638175</xdr:colOff>
      <xdr:row>78</xdr:row>
      <xdr:rowOff>94416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32137"/>
          <a:ext cx="8890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105882</xdr:rowOff>
    </xdr:from>
    <xdr:to>
      <xdr:col>6</xdr:col>
      <xdr:colOff>561975</xdr:colOff>
      <xdr:row>78</xdr:row>
      <xdr:rowOff>36032</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4584700" y="133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84309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141043</xdr:rowOff>
    </xdr:from>
    <xdr:to>
      <xdr:col>5</xdr:col>
      <xdr:colOff>409575</xdr:colOff>
      <xdr:row>78</xdr:row>
      <xdr:rowOff>71193</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3746500" y="133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62320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7" y="1343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21627</xdr:rowOff>
    </xdr:from>
    <xdr:to>
      <xdr:col>4</xdr:col>
      <xdr:colOff>206375</xdr:colOff>
      <xdr:row>78</xdr:row>
      <xdr:rowOff>123227</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2857500" y="133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114354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7" y="1348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43616</xdr:rowOff>
    </xdr:from>
    <xdr:to>
      <xdr:col>3</xdr:col>
      <xdr:colOff>3175</xdr:colOff>
      <xdr:row>78</xdr:row>
      <xdr:rowOff>145216</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968500" y="134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136343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7" y="135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8237</xdr:rowOff>
    </xdr:from>
    <xdr:to>
      <xdr:col>1</xdr:col>
      <xdr:colOff>485775</xdr:colOff>
      <xdr:row>78</xdr:row>
      <xdr:rowOff>109837</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079500" y="13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100964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7" y="134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24061</xdr:rowOff>
    </xdr:from>
    <xdr:to>
      <xdr:col>6</xdr:col>
      <xdr:colOff>511175</xdr:colOff>
      <xdr:row>96</xdr:row>
      <xdr:rowOff>117591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83261"/>
          <a:ext cx="8382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117591</xdr:rowOff>
    </xdr:from>
    <xdr:to>
      <xdr:col>5</xdr:col>
      <xdr:colOff>358775</xdr:colOff>
      <xdr:row>97</xdr:row>
      <xdr:rowOff>61127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6791"/>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32286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61127</xdr:rowOff>
    </xdr:from>
    <xdr:to>
      <xdr:col>4</xdr:col>
      <xdr:colOff>155575</xdr:colOff>
      <xdr:row>97</xdr:row>
      <xdr:rowOff>75724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91777"/>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19288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13122</xdr:rowOff>
    </xdr:from>
    <xdr:to>
      <xdr:col>2</xdr:col>
      <xdr:colOff>638175</xdr:colOff>
      <xdr:row>97</xdr:row>
      <xdr:rowOff>75724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43772"/>
          <a:ext cx="889000" cy="6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38817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8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13802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144711</xdr:rowOff>
    </xdr:from>
    <xdr:to>
      <xdr:col>6</xdr:col>
      <xdr:colOff>561975</xdr:colOff>
      <xdr:row>96</xdr:row>
      <xdr:rowOff>74861</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64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167588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66791</xdr:rowOff>
    </xdr:from>
    <xdr:to>
      <xdr:col>5</xdr:col>
      <xdr:colOff>409575</xdr:colOff>
      <xdr:row>96</xdr:row>
      <xdr:rowOff>168391</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65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10327</xdr:rowOff>
    </xdr:from>
    <xdr:to>
      <xdr:col>4</xdr:col>
      <xdr:colOff>206375</xdr:colOff>
      <xdr:row>97</xdr:row>
      <xdr:rowOff>111927</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6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128454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4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24924</xdr:rowOff>
    </xdr:from>
    <xdr:to>
      <xdr:col>3</xdr:col>
      <xdr:colOff>3175</xdr:colOff>
      <xdr:row>97</xdr:row>
      <xdr:rowOff>126524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6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143051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4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133772</xdr:rowOff>
    </xdr:from>
    <xdr:to>
      <xdr:col>1</xdr:col>
      <xdr:colOff>485775</xdr:colOff>
      <xdr:row>97</xdr:row>
      <xdr:rowOff>63922</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5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80449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167671</xdr:rowOff>
    </xdr:from>
    <xdr:to>
      <xdr:col>15</xdr:col>
      <xdr:colOff>180975</xdr:colOff>
      <xdr:row>35</xdr:row>
      <xdr:rowOff>32862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96971"/>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30772</xdr:rowOff>
    </xdr:from>
    <xdr:to>
      <xdr:col>14</xdr:col>
      <xdr:colOff>28575</xdr:colOff>
      <xdr:row>35</xdr:row>
      <xdr:rowOff>32862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031522"/>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30772</xdr:rowOff>
    </xdr:from>
    <xdr:to>
      <xdr:col>12</xdr:col>
      <xdr:colOff>511175</xdr:colOff>
      <xdr:row>37</xdr:row>
      <xdr:rowOff>5593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031522"/>
          <a:ext cx="889000" cy="3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10161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151375</xdr:rowOff>
    </xdr:from>
    <xdr:to>
      <xdr:col>11</xdr:col>
      <xdr:colOff>307975</xdr:colOff>
      <xdr:row>37</xdr:row>
      <xdr:rowOff>5593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23575"/>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65759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56093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116871</xdr:rowOff>
    </xdr:from>
    <xdr:to>
      <xdr:col>15</xdr:col>
      <xdr:colOff>231775</xdr:colOff>
      <xdr:row>35</xdr:row>
      <xdr:rowOff>47021</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10426700" y="59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139748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68,287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153512</xdr:rowOff>
    </xdr:from>
    <xdr:to>
      <xdr:col>14</xdr:col>
      <xdr:colOff>79375</xdr:colOff>
      <xdr:row>35</xdr:row>
      <xdr:rowOff>83662</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9588500" y="59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100189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7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151422</xdr:rowOff>
    </xdr:from>
    <xdr:to>
      <xdr:col>12</xdr:col>
      <xdr:colOff>561975</xdr:colOff>
      <xdr:row>35</xdr:row>
      <xdr:rowOff>81572</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8699500" y="59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98099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7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126243</xdr:rowOff>
    </xdr:from>
    <xdr:to>
      <xdr:col>11</xdr:col>
      <xdr:colOff>358775</xdr:colOff>
      <xdr:row>37</xdr:row>
      <xdr:rowOff>56393</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7810500" y="6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72920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100575</xdr:rowOff>
    </xdr:from>
    <xdr:to>
      <xdr:col>10</xdr:col>
      <xdr:colOff>155575</xdr:colOff>
      <xdr:row>37</xdr:row>
      <xdr:rowOff>30725</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6921500" y="62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47252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86200</xdr:rowOff>
    </xdr:from>
    <xdr:to>
      <xdr:col>15</xdr:col>
      <xdr:colOff>180975</xdr:colOff>
      <xdr:row>58</xdr:row>
      <xdr:rowOff>2190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58850"/>
          <a:ext cx="8382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110996</xdr:rowOff>
    </xdr:from>
    <xdr:to>
      <xdr:col>14</xdr:col>
      <xdr:colOff>28575</xdr:colOff>
      <xdr:row>58</xdr:row>
      <xdr:rowOff>2190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12196"/>
          <a:ext cx="889000" cy="2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110996</xdr:rowOff>
    </xdr:from>
    <xdr:to>
      <xdr:col>12</xdr:col>
      <xdr:colOff>511175</xdr:colOff>
      <xdr:row>57</xdr:row>
      <xdr:rowOff>167726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12196"/>
          <a:ext cx="889000" cy="22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167726</xdr:rowOff>
    </xdr:from>
    <xdr:to>
      <xdr:col>11</xdr:col>
      <xdr:colOff>307975</xdr:colOff>
      <xdr:row>58</xdr:row>
      <xdr:rowOff>110759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40376"/>
          <a:ext cx="889000" cy="1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85816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64061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35400</xdr:rowOff>
    </xdr:from>
    <xdr:to>
      <xdr:col>15</xdr:col>
      <xdr:colOff>231775</xdr:colOff>
      <xdr:row>57</xdr:row>
      <xdr:rowOff>137000</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8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13827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122840</xdr:rowOff>
    </xdr:from>
    <xdr:to>
      <xdr:col>14</xdr:col>
      <xdr:colOff>79375</xdr:colOff>
      <xdr:row>58</xdr:row>
      <xdr:rowOff>52990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8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44117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8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60196</xdr:rowOff>
    </xdr:from>
    <xdr:to>
      <xdr:col>12</xdr:col>
      <xdr:colOff>561975</xdr:colOff>
      <xdr:row>56</xdr:row>
      <xdr:rowOff>161796</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152923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116926</xdr:rowOff>
    </xdr:from>
    <xdr:to>
      <xdr:col>11</xdr:col>
      <xdr:colOff>358775</xdr:colOff>
      <xdr:row>58</xdr:row>
      <xdr:rowOff>47076</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8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38203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59959</xdr:rowOff>
    </xdr:from>
    <xdr:to>
      <xdr:col>10</xdr:col>
      <xdr:colOff>155575</xdr:colOff>
      <xdr:row>58</xdr:row>
      <xdr:rowOff>161559</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100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152686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9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165391</xdr:rowOff>
    </xdr:from>
    <xdr:to>
      <xdr:col>15</xdr:col>
      <xdr:colOff>180975</xdr:colOff>
      <xdr:row>78</xdr:row>
      <xdr:rowOff>79769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67041"/>
          <a:ext cx="838200" cy="8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28969</xdr:rowOff>
    </xdr:from>
    <xdr:to>
      <xdr:col>15</xdr:col>
      <xdr:colOff>231775</xdr:colOff>
      <xdr:row>78</xdr:row>
      <xdr:rowOff>130569</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4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114591</xdr:rowOff>
    </xdr:from>
    <xdr:to>
      <xdr:col>14</xdr:col>
      <xdr:colOff>79375</xdr:colOff>
      <xdr:row>78</xdr:row>
      <xdr:rowOff>44741</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3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35868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8331</xdr:rowOff>
    </xdr:from>
    <xdr:to>
      <xdr:col>15</xdr:col>
      <xdr:colOff>180975</xdr:colOff>
      <xdr:row>99</xdr:row>
      <xdr:rowOff>50416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10431"/>
          <a:ext cx="838200" cy="2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88340</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5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128981</xdr:rowOff>
    </xdr:from>
    <xdr:to>
      <xdr:col>15</xdr:col>
      <xdr:colOff>231775</xdr:colOff>
      <xdr:row>98</xdr:row>
      <xdr:rowOff>59131</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151858</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6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171066</xdr:rowOff>
    </xdr:from>
    <xdr:to>
      <xdr:col>14</xdr:col>
      <xdr:colOff>79375</xdr:colOff>
      <xdr:row>99</xdr:row>
      <xdr:rowOff>101216</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9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92343</xdr:rowOff>
    </xdr:from>
    <xdr:ext cx="469744"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04427" y="17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a:extLst>
            <a:ext uri="{FF2B5EF4-FFF2-40B4-BE49-F238E27FC236}">
              <a16:creationId xmlns:a16="http://schemas.microsoft.com/office/drawing/2014/main" id="{00000000-0008-0000-0600-0000E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a:extLst>
            <a:ext uri="{FF2B5EF4-FFF2-40B4-BE49-F238E27FC236}">
              <a16:creationId xmlns:a16="http://schemas.microsoft.com/office/drawing/2014/main" id="{00000000-0008-0000-0600-0000ED010000}"/>
            </a:ext>
          </a:extLst>
        </xdr:cNvPr>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a:extLst>
            <a:ext uri="{FF2B5EF4-FFF2-40B4-BE49-F238E27FC236}">
              <a16:creationId xmlns:a16="http://schemas.microsoft.com/office/drawing/2014/main" id="{00000000-0008-0000-0600-0000F0010000}"/>
            </a:ext>
          </a:extLst>
        </xdr:cNvPr>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152925</xdr:rowOff>
    </xdr:from>
    <xdr:ext cx="378565"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5292017"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110062</xdr:rowOff>
    </xdr:from>
    <xdr:ext cx="378565"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4403017" y="62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120921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579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a:extLst>
            <a:ext uri="{FF2B5EF4-FFF2-40B4-BE49-F238E27FC236}">
              <a16:creationId xmlns:a16="http://schemas.microsoft.com/office/drawing/2014/main" id="{00000000-0008-0000-0600-00000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a:extLst>
            <a:ext uri="{FF2B5EF4-FFF2-40B4-BE49-F238E27FC236}">
              <a16:creationId xmlns:a16="http://schemas.microsoft.com/office/drawing/2014/main" id="{00000000-0008-0000-0600-000057020000}"/>
            </a:ext>
          </a:extLst>
        </xdr:cNvPr>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a:extLst>
            <a:ext uri="{FF2B5EF4-FFF2-40B4-BE49-F238E27FC236}">
              <a16:creationId xmlns:a16="http://schemas.microsoft.com/office/drawing/2014/main" id="{00000000-0008-0000-0600-000059020000}"/>
            </a:ext>
          </a:extLst>
        </xdr:cNvPr>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81555</xdr:rowOff>
    </xdr:from>
    <xdr:to>
      <xdr:col>23</xdr:col>
      <xdr:colOff>517525</xdr:colOff>
      <xdr:row>77</xdr:row>
      <xdr:rowOff>92363</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5481300" y="13283205"/>
          <a:ext cx="8382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a:extLst>
            <a:ext uri="{FF2B5EF4-FFF2-40B4-BE49-F238E27FC236}">
              <a16:creationId xmlns:a16="http://schemas.microsoft.com/office/drawing/2014/main" id="{00000000-0008-0000-0600-00005C020000}"/>
            </a:ext>
          </a:extLst>
        </xdr:cNvPr>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81555</xdr:rowOff>
    </xdr:from>
    <xdr:to>
      <xdr:col>22</xdr:col>
      <xdr:colOff>365125</xdr:colOff>
      <xdr:row>77</xdr:row>
      <xdr:rowOff>92771</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4592300" y="13283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92771</xdr:rowOff>
    </xdr:from>
    <xdr:to>
      <xdr:col>21</xdr:col>
      <xdr:colOff>161925</xdr:colOff>
      <xdr:row>77</xdr:row>
      <xdr:rowOff>100674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3703300" y="13294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82125</xdr:rowOff>
    </xdr:from>
    <xdr:to>
      <xdr:col>19</xdr:col>
      <xdr:colOff>644525</xdr:colOff>
      <xdr:row>77</xdr:row>
      <xdr:rowOff>100674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814300" y="13283775"/>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41563</xdr:rowOff>
    </xdr:from>
    <xdr:to>
      <xdr:col>23</xdr:col>
      <xdr:colOff>568325</xdr:colOff>
      <xdr:row>77</xdr:row>
      <xdr:rowOff>143163</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6268700" y="13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19990</xdr:rowOff>
    </xdr:from>
    <xdr:ext cx="534377" cy="259045"/>
    <xdr:sp macro="" textlink="">
      <xdr:nvSpPr>
        <xdr:cNvPr id="623" name="公債費該当値テキスト">
          <a:extLst>
            <a:ext uri="{FF2B5EF4-FFF2-40B4-BE49-F238E27FC236}">
              <a16:creationId xmlns:a16="http://schemas.microsoft.com/office/drawing/2014/main" id="{00000000-0008-0000-0600-00006F020000}"/>
            </a:ext>
          </a:extLst>
        </xdr:cNvPr>
        <xdr:cNvSpPr txBox="1"/>
      </xdr:nvSpPr>
      <xdr:spPr>
        <a:xfrm>
          <a:off x="16370300" y="132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30755</xdr:rowOff>
    </xdr:from>
    <xdr:to>
      <xdr:col>22</xdr:col>
      <xdr:colOff>415925</xdr:colOff>
      <xdr:row>77</xdr:row>
      <xdr:rowOff>132355</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5430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123482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41971</xdr:rowOff>
    </xdr:from>
    <xdr:to>
      <xdr:col>21</xdr:col>
      <xdr:colOff>212725</xdr:colOff>
      <xdr:row>77</xdr:row>
      <xdr:rowOff>143571</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4541500" y="13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134698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3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49874</xdr:rowOff>
    </xdr:from>
    <xdr:to>
      <xdr:col>20</xdr:col>
      <xdr:colOff>9525</xdr:colOff>
      <xdr:row>77</xdr:row>
      <xdr:rowOff>151474</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3652500" y="132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142601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31325</xdr:rowOff>
    </xdr:from>
    <xdr:to>
      <xdr:col>18</xdr:col>
      <xdr:colOff>492125</xdr:colOff>
      <xdr:row>77</xdr:row>
      <xdr:rowOff>132925</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2763500" y="132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124052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3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133756</xdr:rowOff>
    </xdr:from>
    <xdr:to>
      <xdr:col>23</xdr:col>
      <xdr:colOff>517525</xdr:colOff>
      <xdr:row>97</xdr:row>
      <xdr:rowOff>53118</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6592956"/>
          <a:ext cx="838200" cy="9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88360</xdr:rowOff>
    </xdr:from>
    <xdr:to>
      <xdr:col>22</xdr:col>
      <xdr:colOff>365125</xdr:colOff>
      <xdr:row>96</xdr:row>
      <xdr:rowOff>133756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4592300" y="16547560"/>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159529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14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88360</xdr:rowOff>
    </xdr:from>
    <xdr:to>
      <xdr:col>21</xdr:col>
      <xdr:colOff>161925</xdr:colOff>
      <xdr:row>97</xdr:row>
      <xdr:rowOff>134214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547560"/>
          <a:ext cx="889000" cy="2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1452</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8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117563</xdr:rowOff>
    </xdr:from>
    <xdr:to>
      <xdr:col>19</xdr:col>
      <xdr:colOff>644525</xdr:colOff>
      <xdr:row>97</xdr:row>
      <xdr:rowOff>134214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814300" y="16748213"/>
          <a:ext cx="889000" cy="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56735</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36111" y="168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63422</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2318</xdr:rowOff>
    </xdr:from>
    <xdr:to>
      <xdr:col>23</xdr:col>
      <xdr:colOff>568325</xdr:colOff>
      <xdr:row>97</xdr:row>
      <xdr:rowOff>103918</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6268700" y="166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25195</xdr:rowOff>
    </xdr:from>
    <xdr:ext cx="534377"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4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82956</xdr:rowOff>
    </xdr:from>
    <xdr:to>
      <xdr:col>22</xdr:col>
      <xdr:colOff>415925</xdr:colOff>
      <xdr:row>97</xdr:row>
      <xdr:rowOff>13106</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5430500" y="165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29633</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37560</xdr:rowOff>
    </xdr:from>
    <xdr:to>
      <xdr:col>21</xdr:col>
      <xdr:colOff>212725</xdr:colOff>
      <xdr:row>96</xdr:row>
      <xdr:rowOff>139160</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4541500" y="164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155687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2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83414</xdr:rowOff>
    </xdr:from>
    <xdr:to>
      <xdr:col>20</xdr:col>
      <xdr:colOff>9525</xdr:colOff>
      <xdr:row>98</xdr:row>
      <xdr:rowOff>13564</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3652500" y="167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30091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66763</xdr:rowOff>
    </xdr:from>
    <xdr:to>
      <xdr:col>18</xdr:col>
      <xdr:colOff>492125</xdr:colOff>
      <xdr:row>97</xdr:row>
      <xdr:rowOff>168363</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27635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127943</xdr:rowOff>
    </xdr:from>
    <xdr:to>
      <xdr:col>32</xdr:col>
      <xdr:colOff>187325</xdr:colOff>
      <xdr:row>39</xdr:row>
      <xdr:rowOff>38953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1323300" y="6643043"/>
          <a:ext cx="8382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38953</xdr:rowOff>
    </xdr:from>
    <xdr:to>
      <xdr:col>31</xdr:col>
      <xdr:colOff>34925</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0434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77143</xdr:rowOff>
    </xdr:from>
    <xdr:to>
      <xdr:col>32</xdr:col>
      <xdr:colOff>238125</xdr:colOff>
      <xdr:row>39</xdr:row>
      <xdr:rowOff>7293</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2110700" y="65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100020</xdr:rowOff>
    </xdr:from>
    <xdr:ext cx="378565"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443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159603</xdr:rowOff>
    </xdr:from>
    <xdr:to>
      <xdr:col>31</xdr:col>
      <xdr:colOff>85725</xdr:colOff>
      <xdr:row>39</xdr:row>
      <xdr:rowOff>89753</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1272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80880</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44641</xdr:rowOff>
    </xdr:from>
    <xdr:to>
      <xdr:col>32</xdr:col>
      <xdr:colOff>187325</xdr:colOff>
      <xdr:row>78</xdr:row>
      <xdr:rowOff>107772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3417741"/>
          <a:ext cx="8382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91408</xdr:rowOff>
    </xdr:from>
    <xdr:to>
      <xdr:col>31</xdr:col>
      <xdr:colOff>34925</xdr:colOff>
      <xdr:row>78</xdr:row>
      <xdr:rowOff>107772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0434300" y="1346450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8526</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50794</xdr:rowOff>
    </xdr:from>
    <xdr:to>
      <xdr:col>29</xdr:col>
      <xdr:colOff>517525</xdr:colOff>
      <xdr:row>78</xdr:row>
      <xdr:rowOff>91408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9545300" y="1342389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12089</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32944</xdr:rowOff>
    </xdr:from>
    <xdr:to>
      <xdr:col>28</xdr:col>
      <xdr:colOff>314325</xdr:colOff>
      <xdr:row>78</xdr:row>
      <xdr:rowOff>50794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656300" y="13406044"/>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37368</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46950</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29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165291</xdr:rowOff>
    </xdr:from>
    <xdr:to>
      <xdr:col>32</xdr:col>
      <xdr:colOff>238125</xdr:colOff>
      <xdr:row>78</xdr:row>
      <xdr:rowOff>95441</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80218</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32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56972</xdr:rowOff>
    </xdr:from>
    <xdr:to>
      <xdr:col>31</xdr:col>
      <xdr:colOff>85725</xdr:colOff>
      <xdr:row>78</xdr:row>
      <xdr:rowOff>158572</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149699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5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40608</xdr:rowOff>
    </xdr:from>
    <xdr:to>
      <xdr:col>29</xdr:col>
      <xdr:colOff>568325</xdr:colOff>
      <xdr:row>78</xdr:row>
      <xdr:rowOff>142208</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34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133335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5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171444</xdr:rowOff>
    </xdr:from>
    <xdr:to>
      <xdr:col>28</xdr:col>
      <xdr:colOff>365125</xdr:colOff>
      <xdr:row>78</xdr:row>
      <xdr:rowOff>101594</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33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92721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4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153594</xdr:rowOff>
    </xdr:from>
    <xdr:to>
      <xdr:col>27</xdr:col>
      <xdr:colOff>161925</xdr:colOff>
      <xdr:row>78</xdr:row>
      <xdr:rowOff>83744</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74871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4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人件費は類似団体平均に比して低い状況である。この主な要因としては、</a:t>
          </a:r>
          <a:r>
            <a:rPr kumimoji="1" lang="ja-JP" altLang="ja-JP" sz="1300">
              <a:solidFill>
                <a:schemeClr val="dk1"/>
              </a:solidFill>
              <a:effectLst/>
              <a:latin typeface="+mn-lt"/>
              <a:ea typeface="+mn-ea"/>
              <a:cs typeface="+mn-cs"/>
            </a:rPr>
            <a:t>ごみ処理、消防、学校給食業務を一部事務組合</a:t>
          </a:r>
          <a:r>
            <a:rPr kumimoji="1" lang="ja-JP" altLang="en-US" sz="1300">
              <a:solidFill>
                <a:schemeClr val="dk1"/>
              </a:solidFill>
              <a:effectLst/>
              <a:latin typeface="+mn-lt"/>
              <a:ea typeface="+mn-ea"/>
              <a:cs typeface="+mn-cs"/>
            </a:rPr>
            <a:t>で行っていることと</a:t>
          </a:r>
          <a:r>
            <a:rPr kumimoji="1" lang="ja-JP" altLang="en-US" sz="1300">
              <a:latin typeface="ＭＳ Ｐゴシック"/>
            </a:rPr>
            <a:t>、人口に対する職員数が少ない状況である挙げられる。</a:t>
          </a:r>
          <a:endParaRPr kumimoji="1" lang="en-US" altLang="ja-JP" sz="1300">
            <a:latin typeface="ＭＳ Ｐゴシック"/>
          </a:endParaRPr>
        </a:p>
        <a:p>
          <a:r>
            <a:rPr kumimoji="1" lang="ja-JP" altLang="en-US" sz="1300">
              <a:latin typeface="ＭＳ Ｐゴシック"/>
            </a:rPr>
            <a:t>　普通建設事業費や維持補修費は平均を下回っているが、学校施設を中心に更新や補修件数の増加が見込まれ、平成</a:t>
          </a:r>
          <a:r>
            <a:rPr kumimoji="1" lang="en-US" altLang="ja-JP" sz="1300">
              <a:latin typeface="ＭＳ Ｐゴシック"/>
            </a:rPr>
            <a:t>26</a:t>
          </a:r>
          <a:r>
            <a:rPr kumimoji="1" lang="ja-JP" altLang="en-US" sz="1300">
              <a:latin typeface="ＭＳ Ｐゴシック"/>
            </a:rPr>
            <a:t>年度よりも普通建設事業費が</a:t>
          </a:r>
          <a:r>
            <a:rPr kumimoji="1" lang="en-US" altLang="ja-JP" sz="1300">
              <a:latin typeface="ＭＳ Ｐゴシック"/>
            </a:rPr>
            <a:t>41</a:t>
          </a:r>
          <a:r>
            <a:rPr kumimoji="1" lang="ja-JP" altLang="en-US" sz="1300">
              <a:latin typeface="ＭＳ Ｐゴシック"/>
            </a:rPr>
            <a:t>％増加しており、維持補修費は</a:t>
          </a:r>
          <a:r>
            <a:rPr kumimoji="1" lang="en-US" altLang="ja-JP" sz="1300">
              <a:latin typeface="ＭＳ Ｐゴシック"/>
            </a:rPr>
            <a:t>14</a:t>
          </a:r>
          <a:r>
            <a:rPr kumimoji="1" lang="ja-JP" altLang="en-US" sz="1300">
              <a:latin typeface="ＭＳ Ｐゴシック"/>
            </a:rPr>
            <a:t>％増加となっている。</a:t>
          </a:r>
          <a:endParaRPr kumimoji="1" lang="en-US" altLang="ja-JP" sz="1300">
            <a:latin typeface="ＭＳ Ｐゴシック"/>
          </a:endParaRPr>
        </a:p>
        <a:p>
          <a:r>
            <a:rPr kumimoji="1" lang="ja-JP" altLang="en-US" sz="1300">
              <a:latin typeface="ＭＳ Ｐゴシック"/>
            </a:rPr>
            <a:t>　扶助費と補助費等は、類似団体の平均を上回っている状況となっている</a:t>
          </a:r>
          <a:r>
            <a:rPr kumimoji="1" lang="ja-JP" altLang="en-US" sz="1300">
              <a:solidFill>
                <a:schemeClr val="dk1"/>
              </a:solidFill>
              <a:effectLst/>
              <a:latin typeface="+mn-lt"/>
              <a:ea typeface="+mn-ea"/>
              <a:cs typeface="+mn-cs"/>
            </a:rPr>
            <a:t>。</a:t>
          </a:r>
          <a:r>
            <a:rPr kumimoji="1" lang="ja-JP" altLang="en-US" sz="1300">
              <a:latin typeface="ＭＳ Ｐゴシック"/>
            </a:rPr>
            <a:t>特に補助費については、平成</a:t>
          </a:r>
          <a:r>
            <a:rPr kumimoji="1" lang="en-US" altLang="ja-JP" sz="1300">
              <a:latin typeface="ＭＳ Ｐゴシック"/>
            </a:rPr>
            <a:t>25</a:t>
          </a:r>
          <a:r>
            <a:rPr kumimoji="1" lang="ja-JP" altLang="en-US" sz="1300">
              <a:latin typeface="ＭＳ Ｐゴシック"/>
            </a:rPr>
            <a:t>年度から上昇しているが、主な要因として平成</a:t>
          </a:r>
          <a:r>
            <a:rPr kumimoji="1" lang="en-US" altLang="ja-JP" sz="1300">
              <a:latin typeface="ＭＳ Ｐゴシック"/>
            </a:rPr>
            <a:t>25</a:t>
          </a:r>
          <a:r>
            <a:rPr kumimoji="1" lang="ja-JP" altLang="en-US" sz="1300">
              <a:latin typeface="ＭＳ Ｐゴシック"/>
            </a:rPr>
            <a:t>年度は土地改良事業に係る事業費の一括償還が影響しており、平成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a:t>
          </a:r>
          <a:r>
            <a:rPr kumimoji="1" lang="ja-JP" altLang="ja-JP" sz="1300">
              <a:solidFill>
                <a:schemeClr val="dk1"/>
              </a:solidFill>
              <a:effectLst/>
              <a:latin typeface="+mn-lt"/>
              <a:ea typeface="+mn-ea"/>
              <a:cs typeface="+mn-cs"/>
            </a:rPr>
            <a:t>雪害に係る農業経営体への復旧補助</a:t>
          </a:r>
          <a:r>
            <a:rPr kumimoji="1" lang="ja-JP" altLang="en-US" sz="1300">
              <a:solidFill>
                <a:schemeClr val="dk1"/>
              </a:solidFill>
              <a:effectLst/>
              <a:latin typeface="+mn-lt"/>
              <a:ea typeface="+mn-ea"/>
              <a:cs typeface="+mn-cs"/>
            </a:rPr>
            <a:t>の影響により大幅に伸びているが、その他特殊要因がなければ今後は減少する見込みとなる。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積立金については、主として中学校改築事業に係る地方債の償還財源の確保及び公共施設の維持補修を目的として行ってきたが、今後の償還額が急激に増加することが見込まれることから、積立金については減少傾向になることが想定されるので、全般的には財政力に見合った事業進捗を行い、事業費における財源確保を行う点に細心の注意を払い、公債費と積立てのバランスの維持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120759</xdr:rowOff>
    </xdr:from>
    <xdr:to>
      <xdr:col>6</xdr:col>
      <xdr:colOff>511175</xdr:colOff>
      <xdr:row>37</xdr:row>
      <xdr:rowOff>93000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92959"/>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93000</xdr:rowOff>
    </xdr:from>
    <xdr:to>
      <xdr:col>5</xdr:col>
      <xdr:colOff>358775</xdr:colOff>
      <xdr:row>37</xdr:row>
      <xdr:rowOff>114554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3665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134855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103451</xdr:rowOff>
    </xdr:from>
    <xdr:to>
      <xdr:col>4</xdr:col>
      <xdr:colOff>155575</xdr:colOff>
      <xdr:row>37</xdr:row>
      <xdr:rowOff>114554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47101"/>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137141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7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120106</xdr:rowOff>
    </xdr:from>
    <xdr:to>
      <xdr:col>2</xdr:col>
      <xdr:colOff>638175</xdr:colOff>
      <xdr:row>37</xdr:row>
      <xdr:rowOff>103451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92306"/>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95340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87175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69959</xdr:rowOff>
    </xdr:from>
    <xdr:to>
      <xdr:col>6</xdr:col>
      <xdr:colOff>561975</xdr:colOff>
      <xdr:row>37</xdr:row>
      <xdr:rowOff>109</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2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48386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42200</xdr:rowOff>
    </xdr:from>
    <xdr:to>
      <xdr:col>5</xdr:col>
      <xdr:colOff>409575</xdr:colOff>
      <xdr:row>37</xdr:row>
      <xdr:rowOff>143800</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134928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63754</xdr:rowOff>
    </xdr:from>
    <xdr:to>
      <xdr:col>4</xdr:col>
      <xdr:colOff>206375</xdr:colOff>
      <xdr:row>37</xdr:row>
      <xdr:rowOff>165354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156481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52651</xdr:rowOff>
    </xdr:from>
    <xdr:to>
      <xdr:col>3</xdr:col>
      <xdr:colOff>3175</xdr:colOff>
      <xdr:row>37</xdr:row>
      <xdr:rowOff>154251</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3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145377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48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69306</xdr:rowOff>
    </xdr:from>
    <xdr:to>
      <xdr:col>1</xdr:col>
      <xdr:colOff>485775</xdr:colOff>
      <xdr:row>36</xdr:row>
      <xdr:rowOff>170906</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162033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45974</xdr:rowOff>
    </xdr:from>
    <xdr:to>
      <xdr:col>6</xdr:col>
      <xdr:colOff>511175</xdr:colOff>
      <xdr:row>58</xdr:row>
      <xdr:rowOff>50873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900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50873</xdr:rowOff>
    </xdr:from>
    <xdr:to>
      <xdr:col>5</xdr:col>
      <xdr:colOff>358775</xdr:colOff>
      <xdr:row>58</xdr:row>
      <xdr:rowOff>58961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99497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58961</xdr:rowOff>
    </xdr:from>
    <xdr:to>
      <xdr:col>4</xdr:col>
      <xdr:colOff>155575</xdr:colOff>
      <xdr:row>58</xdr:row>
      <xdr:rowOff>151685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03061"/>
          <a:ext cx="889000" cy="9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130567</xdr:rowOff>
    </xdr:from>
    <xdr:to>
      <xdr:col>2</xdr:col>
      <xdr:colOff>638175</xdr:colOff>
      <xdr:row>58</xdr:row>
      <xdr:rowOff>151685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74667"/>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166624</xdr:rowOff>
    </xdr:from>
    <xdr:to>
      <xdr:col>6</xdr:col>
      <xdr:colOff>561975</xdr:colOff>
      <xdr:row>58</xdr:row>
      <xdr:rowOff>96774</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145051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73</xdr:rowOff>
    </xdr:from>
    <xdr:to>
      <xdr:col>5</xdr:col>
      <xdr:colOff>409575</xdr:colOff>
      <xdr:row>58</xdr:row>
      <xdr:rowOff>101673</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9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92800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8161</xdr:rowOff>
    </xdr:from>
    <xdr:to>
      <xdr:col>4</xdr:col>
      <xdr:colOff>206375</xdr:colOff>
      <xdr:row>58</xdr:row>
      <xdr:rowOff>109761</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100888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100885</xdr:rowOff>
    </xdr:from>
    <xdr:to>
      <xdr:col>3</xdr:col>
      <xdr:colOff>3175</xdr:colOff>
      <xdr:row>59</xdr:row>
      <xdr:rowOff>31035</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22162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79767</xdr:rowOff>
    </xdr:from>
    <xdr:to>
      <xdr:col>1</xdr:col>
      <xdr:colOff>485775</xdr:colOff>
      <xdr:row>59</xdr:row>
      <xdr:rowOff>9917</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100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1044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18878</xdr:rowOff>
    </xdr:from>
    <xdr:to>
      <xdr:col>6</xdr:col>
      <xdr:colOff>511175</xdr:colOff>
      <xdr:row>78</xdr:row>
      <xdr:rowOff>29449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91978"/>
          <a:ext cx="8382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29449</xdr:rowOff>
    </xdr:from>
    <xdr:to>
      <xdr:col>5</xdr:col>
      <xdr:colOff>358775</xdr:colOff>
      <xdr:row>78</xdr:row>
      <xdr:rowOff>42666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02549"/>
          <a:ext cx="889000" cy="1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69986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1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38019</xdr:rowOff>
    </xdr:from>
    <xdr:to>
      <xdr:col>4</xdr:col>
      <xdr:colOff>155575</xdr:colOff>
      <xdr:row>78</xdr:row>
      <xdr:rowOff>42666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411119"/>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83879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11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31055</xdr:rowOff>
    </xdr:from>
    <xdr:to>
      <xdr:col>2</xdr:col>
      <xdr:colOff>638175</xdr:colOff>
      <xdr:row>78</xdr:row>
      <xdr:rowOff>38019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04155"/>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90930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139528</xdr:rowOff>
    </xdr:from>
    <xdr:to>
      <xdr:col>6</xdr:col>
      <xdr:colOff>561975</xdr:colOff>
      <xdr:row>78</xdr:row>
      <xdr:rowOff>69678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3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7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150099</xdr:rowOff>
    </xdr:from>
    <xdr:to>
      <xdr:col>5</xdr:col>
      <xdr:colOff>409575</xdr:colOff>
      <xdr:row>78</xdr:row>
      <xdr:rowOff>80249</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3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71376</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530111" y="1344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163316</xdr:rowOff>
    </xdr:from>
    <xdr:to>
      <xdr:col>4</xdr:col>
      <xdr:colOff>206375</xdr:colOff>
      <xdr:row>78</xdr:row>
      <xdr:rowOff>93466</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3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84593</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41111" y="134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158669</xdr:rowOff>
    </xdr:from>
    <xdr:to>
      <xdr:col>3</xdr:col>
      <xdr:colOff>3175</xdr:colOff>
      <xdr:row>78</xdr:row>
      <xdr:rowOff>88819</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79946</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2111" y="134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151705</xdr:rowOff>
    </xdr:from>
    <xdr:to>
      <xdr:col>1</xdr:col>
      <xdr:colOff>485775</xdr:colOff>
      <xdr:row>78</xdr:row>
      <xdr:rowOff>81855</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3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72982</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4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73667</xdr:rowOff>
    </xdr:from>
    <xdr:to>
      <xdr:col>6</xdr:col>
      <xdr:colOff>511175</xdr:colOff>
      <xdr:row>99</xdr:row>
      <xdr:rowOff>131911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7047217"/>
          <a:ext cx="838200" cy="5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43362</xdr:rowOff>
    </xdr:from>
    <xdr:to>
      <xdr:col>5</xdr:col>
      <xdr:colOff>358775</xdr:colOff>
      <xdr:row>99</xdr:row>
      <xdr:rowOff>73667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7016912"/>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16142</xdr:rowOff>
    </xdr:from>
    <xdr:to>
      <xdr:col>4</xdr:col>
      <xdr:colOff>155575</xdr:colOff>
      <xdr:row>99</xdr:row>
      <xdr:rowOff>43362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89692"/>
          <a:ext cx="8890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142316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6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166625</xdr:rowOff>
    </xdr:from>
    <xdr:to>
      <xdr:col>2</xdr:col>
      <xdr:colOff>638175</xdr:colOff>
      <xdr:row>99</xdr:row>
      <xdr:rowOff>16142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68725"/>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a:extLst>
            <a:ext uri="{FF2B5EF4-FFF2-40B4-BE49-F238E27FC236}">
              <a16:creationId xmlns:a16="http://schemas.microsoft.com/office/drawing/2014/main" id="{00000000-0008-0000-0700-0000FC000000}"/>
            </a:ext>
          </a:extLst>
        </xdr:cNvPr>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143640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81111</xdr:rowOff>
    </xdr:from>
    <xdr:to>
      <xdr:col>6</xdr:col>
      <xdr:colOff>561975</xdr:colOff>
      <xdr:row>100</xdr:row>
      <xdr:rowOff>11261</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4584700" y="170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167488</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9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17,977</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22867</xdr:rowOff>
    </xdr:from>
    <xdr:to>
      <xdr:col>5</xdr:col>
      <xdr:colOff>409575</xdr:colOff>
      <xdr:row>99</xdr:row>
      <xdr:rowOff>124467</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3746500" y="169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115594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8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164012</xdr:rowOff>
    </xdr:from>
    <xdr:to>
      <xdr:col>4</xdr:col>
      <xdr:colOff>206375</xdr:colOff>
      <xdr:row>99</xdr:row>
      <xdr:rowOff>94162</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2857500" y="1696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85289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5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136792</xdr:rowOff>
    </xdr:from>
    <xdr:to>
      <xdr:col>3</xdr:col>
      <xdr:colOff>3175</xdr:colOff>
      <xdr:row>99</xdr:row>
      <xdr:rowOff>66942</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968500" y="169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58069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115825</xdr:rowOff>
    </xdr:from>
    <xdr:to>
      <xdr:col>1</xdr:col>
      <xdr:colOff>485775</xdr:colOff>
      <xdr:row>99</xdr:row>
      <xdr:rowOff>45975</xdr:rowOff>
    </xdr:to>
    <xdr:sp macro="" textlink="">
      <xdr:nvSpPr>
        <xdr:cNvPr id="267" name="円/楕円 266">
          <a:extLst>
            <a:ext uri="{FF2B5EF4-FFF2-40B4-BE49-F238E27FC236}">
              <a16:creationId xmlns:a16="http://schemas.microsoft.com/office/drawing/2014/main" id="{00000000-0008-0000-0700-00000B010000}"/>
            </a:ext>
          </a:extLst>
        </xdr:cNvPr>
        <xdr:cNvSpPr/>
      </xdr:nvSpPr>
      <xdr:spPr>
        <a:xfrm>
          <a:off x="1079500" y="169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37102</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139243</xdr:rowOff>
    </xdr:from>
    <xdr:to>
      <xdr:col>15</xdr:col>
      <xdr:colOff>180975</xdr:colOff>
      <xdr:row>38</xdr:row>
      <xdr:rowOff>139243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139014</xdr:rowOff>
    </xdr:from>
    <xdr:to>
      <xdr:col>14</xdr:col>
      <xdr:colOff>28575</xdr:colOff>
      <xdr:row>38</xdr:row>
      <xdr:rowOff>139243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5411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102328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116840</xdr:rowOff>
    </xdr:from>
    <xdr:to>
      <xdr:col>12</xdr:col>
      <xdr:colOff>511175</xdr:colOff>
      <xdr:row>38</xdr:row>
      <xdr:rowOff>139014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946140"/>
          <a:ext cx="889000" cy="70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85065</xdr:rowOff>
    </xdr:from>
    <xdr:to>
      <xdr:col>11</xdr:col>
      <xdr:colOff>307975</xdr:colOff>
      <xdr:row>34</xdr:row>
      <xdr:rowOff>116840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91436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75557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7"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a:extLst>
            <a:ext uri="{FF2B5EF4-FFF2-40B4-BE49-F238E27FC236}">
              <a16:creationId xmlns:a16="http://schemas.microsoft.com/office/drawing/2014/main" id="{00000000-0008-0000-0700-000033010000}"/>
            </a:ext>
          </a:extLst>
        </xdr:cNvPr>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43781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7" y="60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88443</xdr:rowOff>
    </xdr:from>
    <xdr:to>
      <xdr:col>15</xdr:col>
      <xdr:colOff>231775</xdr:colOff>
      <xdr:row>39</xdr:row>
      <xdr:rowOff>18593</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3370</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88443</xdr:rowOff>
    </xdr:from>
    <xdr:to>
      <xdr:col>14</xdr:col>
      <xdr:colOff>79375</xdr:colOff>
      <xdr:row>39</xdr:row>
      <xdr:rowOff>18593</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9720</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88214</xdr:rowOff>
    </xdr:from>
    <xdr:to>
      <xdr:col>12</xdr:col>
      <xdr:colOff>561975</xdr:colOff>
      <xdr:row>39</xdr:row>
      <xdr:rowOff>18364</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9491</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49"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66040</xdr:rowOff>
    </xdr:from>
    <xdr:to>
      <xdr:col>11</xdr:col>
      <xdr:colOff>358775</xdr:colOff>
      <xdr:row>34</xdr:row>
      <xdr:rowOff>167640</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781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12717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7"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34265</xdr:rowOff>
    </xdr:from>
    <xdr:to>
      <xdr:col>10</xdr:col>
      <xdr:colOff>155575</xdr:colOff>
      <xdr:row>34</xdr:row>
      <xdr:rowOff>135865</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6921500" y="58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152392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7" y="563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128887</xdr:rowOff>
    </xdr:from>
    <xdr:to>
      <xdr:col>15</xdr:col>
      <xdr:colOff>180975</xdr:colOff>
      <xdr:row>55</xdr:row>
      <xdr:rowOff>111308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387187"/>
          <a:ext cx="838200" cy="15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54592</xdr:rowOff>
    </xdr:from>
    <xdr:to>
      <xdr:col>14</xdr:col>
      <xdr:colOff>28575</xdr:colOff>
      <xdr:row>55</xdr:row>
      <xdr:rowOff>111308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484342"/>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54592</xdr:rowOff>
    </xdr:from>
    <xdr:to>
      <xdr:col>12</xdr:col>
      <xdr:colOff>511175</xdr:colOff>
      <xdr:row>58</xdr:row>
      <xdr:rowOff>185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484342"/>
          <a:ext cx="889000" cy="4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127517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7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164732</xdr:rowOff>
    </xdr:from>
    <xdr:to>
      <xdr:col>11</xdr:col>
      <xdr:colOff>307975</xdr:colOff>
      <xdr:row>58</xdr:row>
      <xdr:rowOff>185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37382"/>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26433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39418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78087</xdr:rowOff>
    </xdr:from>
    <xdr:to>
      <xdr:col>15</xdr:col>
      <xdr:colOff>231775</xdr:colOff>
      <xdr:row>55</xdr:row>
      <xdr:rowOff>8237</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10426700" y="93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100964</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8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60508</xdr:rowOff>
    </xdr:from>
    <xdr:to>
      <xdr:col>14</xdr:col>
      <xdr:colOff>79375</xdr:colOff>
      <xdr:row>55</xdr:row>
      <xdr:rowOff>162108</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9588500" y="94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7185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26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3792</xdr:rowOff>
    </xdr:from>
    <xdr:to>
      <xdr:col>12</xdr:col>
      <xdr:colOff>561975</xdr:colOff>
      <xdr:row>55</xdr:row>
      <xdr:rowOff>105392</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8699500" y="94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121919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2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120835</xdr:rowOff>
    </xdr:from>
    <xdr:to>
      <xdr:col>11</xdr:col>
      <xdr:colOff>358775</xdr:colOff>
      <xdr:row>58</xdr:row>
      <xdr:rowOff>50985</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7810500" y="98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42112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7" y="99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113932</xdr:rowOff>
    </xdr:from>
    <xdr:to>
      <xdr:col>10</xdr:col>
      <xdr:colOff>155575</xdr:colOff>
      <xdr:row>58</xdr:row>
      <xdr:rowOff>44082</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6921500" y="98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35209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7" y="997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15211</xdr:rowOff>
    </xdr:from>
    <xdr:to>
      <xdr:col>15</xdr:col>
      <xdr:colOff>180975</xdr:colOff>
      <xdr:row>79</xdr:row>
      <xdr:rowOff>72851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559761"/>
          <a:ext cx="8382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72851</xdr:rowOff>
    </xdr:from>
    <xdr:to>
      <xdr:col>14</xdr:col>
      <xdr:colOff>28575</xdr:colOff>
      <xdr:row>79</xdr:row>
      <xdr:rowOff>76051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6174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161927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74484</xdr:rowOff>
    </xdr:from>
    <xdr:to>
      <xdr:col>12</xdr:col>
      <xdr:colOff>511175</xdr:colOff>
      <xdr:row>79</xdr:row>
      <xdr:rowOff>76051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619034"/>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74484</xdr:rowOff>
    </xdr:from>
    <xdr:to>
      <xdr:col>11</xdr:col>
      <xdr:colOff>307975</xdr:colOff>
      <xdr:row>79</xdr:row>
      <xdr:rowOff>76214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61903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66339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7" y="130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135861</xdr:rowOff>
    </xdr:from>
    <xdr:to>
      <xdr:col>15</xdr:col>
      <xdr:colOff>231775</xdr:colOff>
      <xdr:row>79</xdr:row>
      <xdr:rowOff>66011</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10426700" y="135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50788</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42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22051</xdr:rowOff>
    </xdr:from>
    <xdr:to>
      <xdr:col>14</xdr:col>
      <xdr:colOff>79375</xdr:colOff>
      <xdr:row>79</xdr:row>
      <xdr:rowOff>123651</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9588500" y="13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114778</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50017" y="13659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25251</xdr:rowOff>
    </xdr:from>
    <xdr:to>
      <xdr:col>12</xdr:col>
      <xdr:colOff>561975</xdr:colOff>
      <xdr:row>79</xdr:row>
      <xdr:rowOff>126851</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8699500" y="1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117978</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61017" y="13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23684</xdr:rowOff>
    </xdr:from>
    <xdr:to>
      <xdr:col>11</xdr:col>
      <xdr:colOff>358775</xdr:colOff>
      <xdr:row>79</xdr:row>
      <xdr:rowOff>125284</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7810500" y="135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116411</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2017" y="13660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25414</xdr:rowOff>
    </xdr:from>
    <xdr:to>
      <xdr:col>10</xdr:col>
      <xdr:colOff>155575</xdr:colOff>
      <xdr:row>79</xdr:row>
      <xdr:rowOff>127014</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6921500" y="135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118141</xdr:rowOff>
    </xdr:from>
    <xdr:ext cx="378565"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83017" y="1366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14931</xdr:rowOff>
    </xdr:from>
    <xdr:to>
      <xdr:col>15</xdr:col>
      <xdr:colOff>180975</xdr:colOff>
      <xdr:row>98</xdr:row>
      <xdr:rowOff>27625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817031"/>
          <a:ext cx="8382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27625</xdr:rowOff>
    </xdr:from>
    <xdr:to>
      <xdr:col>14</xdr:col>
      <xdr:colOff>28575</xdr:colOff>
      <xdr:row>98</xdr:row>
      <xdr:rowOff>36747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29725"/>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36747</xdr:rowOff>
    </xdr:from>
    <xdr:to>
      <xdr:col>12</xdr:col>
      <xdr:colOff>511175</xdr:colOff>
      <xdr:row>98</xdr:row>
      <xdr:rowOff>41173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3884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140588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41173</xdr:rowOff>
    </xdr:from>
    <xdr:to>
      <xdr:col>11</xdr:col>
      <xdr:colOff>307975</xdr:colOff>
      <xdr:row>98</xdr:row>
      <xdr:rowOff>63447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43273"/>
          <a:ext cx="8890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a:extLst>
            <a:ext uri="{FF2B5EF4-FFF2-40B4-BE49-F238E27FC236}">
              <a16:creationId xmlns:a16="http://schemas.microsoft.com/office/drawing/2014/main" id="{00000000-0008-0000-0700-0000DC010000}"/>
            </a:ext>
          </a:extLst>
        </xdr:cNvPr>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2064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135581</xdr:rowOff>
    </xdr:from>
    <xdr:to>
      <xdr:col>15</xdr:col>
      <xdr:colOff>231775</xdr:colOff>
      <xdr:row>98</xdr:row>
      <xdr:rowOff>65731</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10426700" y="167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50508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148275</xdr:rowOff>
    </xdr:from>
    <xdr:to>
      <xdr:col>14</xdr:col>
      <xdr:colOff>79375</xdr:colOff>
      <xdr:row>98</xdr:row>
      <xdr:rowOff>78425</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9588500" y="167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69552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157397</xdr:rowOff>
    </xdr:from>
    <xdr:to>
      <xdr:col>12</xdr:col>
      <xdr:colOff>561975</xdr:colOff>
      <xdr:row>98</xdr:row>
      <xdr:rowOff>87547</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8699500" y="167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78674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161823</xdr:rowOff>
    </xdr:from>
    <xdr:to>
      <xdr:col>11</xdr:col>
      <xdr:colOff>358775</xdr:colOff>
      <xdr:row>98</xdr:row>
      <xdr:rowOff>91973</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78105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83100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12647</xdr:rowOff>
    </xdr:from>
    <xdr:to>
      <xdr:col>10</xdr:col>
      <xdr:colOff>155575</xdr:colOff>
      <xdr:row>98</xdr:row>
      <xdr:rowOff>114247</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6921500" y="168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105374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16675</xdr:rowOff>
    </xdr:from>
    <xdr:to>
      <xdr:col>23</xdr:col>
      <xdr:colOff>517525</xdr:colOff>
      <xdr:row>38</xdr:row>
      <xdr:rowOff>23038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31775"/>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23038</xdr:rowOff>
    </xdr:from>
    <xdr:to>
      <xdr:col>22</xdr:col>
      <xdr:colOff>365125</xdr:colOff>
      <xdr:row>38</xdr:row>
      <xdr:rowOff>86475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538138"/>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63614</xdr:rowOff>
    </xdr:from>
    <xdr:to>
      <xdr:col>21</xdr:col>
      <xdr:colOff>161925</xdr:colOff>
      <xdr:row>38</xdr:row>
      <xdr:rowOff>86475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407264"/>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63614</xdr:rowOff>
    </xdr:from>
    <xdr:to>
      <xdr:col>19</xdr:col>
      <xdr:colOff>644525</xdr:colOff>
      <xdr:row>38</xdr:row>
      <xdr:rowOff>88608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407264"/>
          <a:ext cx="8890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3891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54856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137325</xdr:rowOff>
    </xdr:from>
    <xdr:to>
      <xdr:col>23</xdr:col>
      <xdr:colOff>568325</xdr:colOff>
      <xdr:row>38</xdr:row>
      <xdr:rowOff>67475</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6268700" y="64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115752</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5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143688</xdr:rowOff>
    </xdr:from>
    <xdr:to>
      <xdr:col>22</xdr:col>
      <xdr:colOff>415925</xdr:colOff>
      <xdr:row>38</xdr:row>
      <xdr:rowOff>73837</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5430500" y="6487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64965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5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35675</xdr:rowOff>
    </xdr:from>
    <xdr:to>
      <xdr:col>21</xdr:col>
      <xdr:colOff>212725</xdr:colOff>
      <xdr:row>38</xdr:row>
      <xdr:rowOff>137275</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4541500" y="6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128402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12814</xdr:rowOff>
    </xdr:from>
    <xdr:to>
      <xdr:col>20</xdr:col>
      <xdr:colOff>9525</xdr:colOff>
      <xdr:row>37</xdr:row>
      <xdr:rowOff>114414</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3652500" y="63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130941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1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37808</xdr:rowOff>
    </xdr:from>
    <xdr:to>
      <xdr:col>18</xdr:col>
      <xdr:colOff>492125</xdr:colOff>
      <xdr:row>38</xdr:row>
      <xdr:rowOff>139408</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2763500" y="65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130535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75222</xdr:rowOff>
    </xdr:from>
    <xdr:to>
      <xdr:col>23</xdr:col>
      <xdr:colOff>517525</xdr:colOff>
      <xdr:row>58</xdr:row>
      <xdr:rowOff>120752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10019322"/>
          <a:ext cx="8382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63017</xdr:rowOff>
    </xdr:from>
    <xdr:to>
      <xdr:col>22</xdr:col>
      <xdr:colOff>365125</xdr:colOff>
      <xdr:row>58</xdr:row>
      <xdr:rowOff>120752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664217"/>
          <a:ext cx="889000" cy="4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155109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63017</xdr:rowOff>
    </xdr:from>
    <xdr:to>
      <xdr:col>21</xdr:col>
      <xdr:colOff>161925</xdr:colOff>
      <xdr:row>59</xdr:row>
      <xdr:rowOff>31915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664217"/>
          <a:ext cx="889000" cy="4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129760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9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31915</xdr:rowOff>
    </xdr:from>
    <xdr:to>
      <xdr:col>19</xdr:col>
      <xdr:colOff>644525</xdr:colOff>
      <xdr:row>59</xdr:row>
      <xdr:rowOff>72365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147465"/>
          <a:ext cx="8890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39464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26243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24422</xdr:rowOff>
    </xdr:from>
    <xdr:to>
      <xdr:col>23</xdr:col>
      <xdr:colOff>568325</xdr:colOff>
      <xdr:row>58</xdr:row>
      <xdr:rowOff>126022</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6268700" y="99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2849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41,077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69952</xdr:rowOff>
    </xdr:from>
    <xdr:to>
      <xdr:col>22</xdr:col>
      <xdr:colOff>415925</xdr:colOff>
      <xdr:row>59</xdr:row>
      <xdr:rowOff>102</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5430500" y="100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162679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1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12217</xdr:rowOff>
    </xdr:from>
    <xdr:to>
      <xdr:col>21</xdr:col>
      <xdr:colOff>212725</xdr:colOff>
      <xdr:row>56</xdr:row>
      <xdr:rowOff>113817</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4541500" y="96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130344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3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152565</xdr:rowOff>
    </xdr:from>
    <xdr:to>
      <xdr:col>20</xdr:col>
      <xdr:colOff>9525</xdr:colOff>
      <xdr:row>59</xdr:row>
      <xdr:rowOff>82715</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3652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73842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18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21565</xdr:rowOff>
    </xdr:from>
    <xdr:to>
      <xdr:col>18</xdr:col>
      <xdr:colOff>492125</xdr:colOff>
      <xdr:row>59</xdr:row>
      <xdr:rowOff>123165</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2763500" y="101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114292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2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152925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1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110062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14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120921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81555</xdr:rowOff>
    </xdr:from>
    <xdr:to>
      <xdr:col>23</xdr:col>
      <xdr:colOff>517525</xdr:colOff>
      <xdr:row>97</xdr:row>
      <xdr:rowOff>92363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712205"/>
          <a:ext cx="8382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81555</xdr:rowOff>
    </xdr:from>
    <xdr:to>
      <xdr:col>22</xdr:col>
      <xdr:colOff>365125</xdr:colOff>
      <xdr:row>97</xdr:row>
      <xdr:rowOff>92771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12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92771</xdr:rowOff>
    </xdr:from>
    <xdr:to>
      <xdr:col>21</xdr:col>
      <xdr:colOff>161925</xdr:colOff>
      <xdr:row>97</xdr:row>
      <xdr:rowOff>100674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23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82125</xdr:rowOff>
    </xdr:from>
    <xdr:to>
      <xdr:col>19</xdr:col>
      <xdr:colOff>644525</xdr:colOff>
      <xdr:row>97</xdr:row>
      <xdr:rowOff>100674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12775"/>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41563</xdr:rowOff>
    </xdr:from>
    <xdr:to>
      <xdr:col>23</xdr:col>
      <xdr:colOff>568325</xdr:colOff>
      <xdr:row>97</xdr:row>
      <xdr:rowOff>143163</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62687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19990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30755</xdr:rowOff>
    </xdr:from>
    <xdr:to>
      <xdr:col>22</xdr:col>
      <xdr:colOff>415925</xdr:colOff>
      <xdr:row>97</xdr:row>
      <xdr:rowOff>132355</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5430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123482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41971</xdr:rowOff>
    </xdr:from>
    <xdr:to>
      <xdr:col>21</xdr:col>
      <xdr:colOff>212725</xdr:colOff>
      <xdr:row>97</xdr:row>
      <xdr:rowOff>143571</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4541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134698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49874</xdr:rowOff>
    </xdr:from>
    <xdr:to>
      <xdr:col>20</xdr:col>
      <xdr:colOff>9525</xdr:colOff>
      <xdr:row>97</xdr:row>
      <xdr:rowOff>151474</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3652500" y="166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142601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31325</xdr:rowOff>
    </xdr:from>
    <xdr:to>
      <xdr:col>18</xdr:col>
      <xdr:colOff>492125</xdr:colOff>
      <xdr:row>97</xdr:row>
      <xdr:rowOff>132925</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2763500" y="166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124052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農林水産業費は、平成２５年度から４２９％の急激な上昇となっているが、主な要因は、</a:t>
          </a:r>
          <a:r>
            <a:rPr kumimoji="1" lang="ja-JP" altLang="ja-JP" sz="1300">
              <a:solidFill>
                <a:schemeClr val="dk1"/>
              </a:solidFill>
              <a:effectLst/>
              <a:latin typeface="+mn-lt"/>
              <a:ea typeface="+mn-ea"/>
              <a:cs typeface="+mn-cs"/>
            </a:rPr>
            <a:t>土地改良事業に係る事業費の一括償還が影響しており、平成</a:t>
          </a:r>
          <a:r>
            <a:rPr kumimoji="1" lang="ja-JP" altLang="en-US" sz="1300">
              <a:solidFill>
                <a:schemeClr val="dk1"/>
              </a:solidFill>
              <a:effectLst/>
              <a:latin typeface="+mn-lt"/>
              <a:ea typeface="+mn-ea"/>
              <a:cs typeface="+mn-cs"/>
            </a:rPr>
            <a:t>２６・２７</a:t>
          </a:r>
          <a:r>
            <a:rPr kumimoji="1" lang="ja-JP" altLang="ja-JP" sz="1300">
              <a:solidFill>
                <a:schemeClr val="dk1"/>
              </a:solidFill>
              <a:effectLst/>
              <a:latin typeface="+mn-lt"/>
              <a:ea typeface="+mn-ea"/>
              <a:cs typeface="+mn-cs"/>
            </a:rPr>
            <a:t>年度は雪害に係る農業経営体への復旧補助の影響により大幅に伸びている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商工費は、平成２７年度から３２１％の急激な上昇となっているが、主な要因は、消費喚起プレミアム付商品券発行事業補助金が大きく影響している。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教育費は、平成２３年度から事業実施をしている</a:t>
          </a:r>
          <a:r>
            <a:rPr kumimoji="1" lang="ja-JP" altLang="ja-JP" sz="1300">
              <a:solidFill>
                <a:schemeClr val="dk1"/>
              </a:solidFill>
              <a:effectLst/>
              <a:latin typeface="+mn-lt"/>
              <a:ea typeface="+mn-ea"/>
              <a:cs typeface="+mn-cs"/>
            </a:rPr>
            <a:t>中学校改築事業</a:t>
          </a:r>
          <a:r>
            <a:rPr kumimoji="1" lang="ja-JP" altLang="en-US" sz="1300">
              <a:solidFill>
                <a:schemeClr val="dk1"/>
              </a:solidFill>
              <a:effectLst/>
              <a:latin typeface="+mn-lt"/>
              <a:ea typeface="+mn-ea"/>
              <a:cs typeface="+mn-cs"/>
            </a:rPr>
            <a:t>の本校舎改築の影響により、平成２５年度は急激な上昇となった。平成２７年度は中学校改築事業の特別教室棟及び屋内運動場の工事費の影響により平成２６年度と比較して９．６％の増加となった。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公共施設総合管理計画による、公共施設の見直しを早急に行う予定ではあるが、学校の修繕、大規模改造等が見込まれる状況であることから、民生費等の義務的経費の上昇を注視しつつ、土木費、教育費等の建設・維持補修関係事業については、公共施設総合管理計画に沿った適正規模による事業実施を図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財政調整基金は</a:t>
          </a:r>
          <a:r>
            <a:rPr kumimoji="1" lang="ja-JP" altLang="en-US" sz="1400">
              <a:solidFill>
                <a:schemeClr val="dk1"/>
              </a:solidFill>
              <a:effectLst/>
              <a:latin typeface="+mn-lt"/>
              <a:ea typeface="+mn-ea"/>
              <a:cs typeface="+mn-cs"/>
            </a:rPr>
            <a:t>、決算剰余金を中心に積み立ててきましたが、平成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年に発生した雪害に係る農業経営体への</a:t>
          </a:r>
          <a:r>
            <a:rPr kumimoji="1" lang="ja-JP" altLang="ja-JP" sz="1400">
              <a:solidFill>
                <a:schemeClr val="dk1"/>
              </a:solidFill>
              <a:effectLst/>
              <a:latin typeface="+mn-lt"/>
              <a:ea typeface="+mn-ea"/>
              <a:cs typeface="+mn-cs"/>
            </a:rPr>
            <a:t>復旧事業補助</a:t>
          </a:r>
          <a:r>
            <a:rPr kumimoji="1" lang="ja-JP" altLang="en-US" sz="1400">
              <a:solidFill>
                <a:schemeClr val="dk1"/>
              </a:solidFill>
              <a:effectLst/>
              <a:latin typeface="+mn-lt"/>
              <a:ea typeface="+mn-ea"/>
              <a:cs typeface="+mn-cs"/>
            </a:rPr>
            <a:t>の財源を財政調整基金としたことから、基金残高が１．５ポイント減少した。</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また、</a:t>
          </a:r>
          <a:r>
            <a:rPr kumimoji="1" lang="ja-JP" altLang="en-US" sz="1400">
              <a:solidFill>
                <a:schemeClr val="dk1"/>
              </a:solidFill>
              <a:effectLst/>
              <a:latin typeface="+mn-lt"/>
              <a:ea typeface="+mn-ea"/>
              <a:cs typeface="+mn-cs"/>
            </a:rPr>
            <a:t>平成２７年度の</a:t>
          </a:r>
          <a:r>
            <a:rPr kumimoji="1" lang="ja-JP" altLang="ja-JP" sz="1400">
              <a:solidFill>
                <a:schemeClr val="dk1"/>
              </a:solidFill>
              <a:effectLst/>
              <a:latin typeface="+mn-lt"/>
              <a:ea typeface="+mn-ea"/>
              <a:cs typeface="+mn-cs"/>
            </a:rPr>
            <a:t>実質収支については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各種交付金の増加等の依存財源の影響により</a:t>
          </a:r>
          <a:r>
            <a:rPr kumimoji="1" lang="ja-JP" altLang="en-US" sz="1400">
              <a:solidFill>
                <a:schemeClr val="dk1"/>
              </a:solidFill>
              <a:effectLst/>
              <a:latin typeface="+mn-lt"/>
              <a:ea typeface="+mn-ea"/>
              <a:cs typeface="+mn-cs"/>
            </a:rPr>
            <a:t>、３．４６ポイントと大幅な増加となった。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平成２８年度の実質単年度収支は下落することが見込まれることから、</a:t>
          </a:r>
          <a:r>
            <a:rPr kumimoji="1" lang="ja-JP" altLang="ja-JP" sz="1400">
              <a:solidFill>
                <a:schemeClr val="dk1"/>
              </a:solidFill>
              <a:effectLst/>
              <a:latin typeface="+mn-lt"/>
              <a:ea typeface="+mn-ea"/>
              <a:cs typeface="+mn-cs"/>
            </a:rPr>
            <a:t>財政調整基金残高と実質収支額の合計値の標準財政規模比について</a:t>
          </a:r>
          <a:r>
            <a:rPr kumimoji="1" lang="ja-JP" altLang="en-US" sz="1400">
              <a:solidFill>
                <a:schemeClr val="dk1"/>
              </a:solidFill>
              <a:effectLst/>
              <a:latin typeface="+mn-lt"/>
              <a:ea typeface="+mn-ea"/>
              <a:cs typeface="+mn-cs"/>
            </a:rPr>
            <a:t>注視する</a:t>
          </a:r>
          <a:r>
            <a:rPr kumimoji="1" lang="ja-JP" altLang="ja-JP" sz="14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連結実質赤字比率は、全会計を合わせた標準財政規模比は２</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．４％の黒字となり、昨年度からも</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上昇している。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上昇の主要因は、一般会計の実質収支額が急激に上昇となった結果であるが、その他の会計においても僅かながら微増、微減の状況となっている。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しかし、水道事業会計については、過去最高比率と比較すると急激な減少（</a:t>
          </a:r>
          <a:r>
            <a:rPr kumimoji="1" lang="ja-JP" altLang="ja-JP" sz="1400">
              <a:solidFill>
                <a:schemeClr val="dk1"/>
              </a:solidFill>
              <a:effectLst/>
              <a:latin typeface="+mn-lt"/>
              <a:ea typeface="+mn-ea"/>
              <a:cs typeface="+mn-cs"/>
            </a:rPr>
            <a:t>８．１２％減</a:t>
          </a:r>
          <a:r>
            <a:rPr kumimoji="1" lang="ja-JP" altLang="en-US" sz="1400">
              <a:solidFill>
                <a:schemeClr val="dk1"/>
              </a:solidFill>
              <a:effectLst/>
              <a:latin typeface="+mn-lt"/>
              <a:ea typeface="+mn-ea"/>
              <a:cs typeface="+mn-cs"/>
            </a:rPr>
            <a:t>）となっている。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下落の主要因としては、水道事業の設備更新工事に相当の費用が生じ</a:t>
          </a:r>
          <a:r>
            <a:rPr kumimoji="1" lang="ja-JP" altLang="en-US" sz="1400">
              <a:solidFill>
                <a:schemeClr val="dk1"/>
              </a:solidFill>
              <a:effectLst/>
              <a:latin typeface="+mn-lt"/>
              <a:ea typeface="+mn-ea"/>
              <a:cs typeface="+mn-cs"/>
            </a:rPr>
            <a:t>、公営企業債の償還額が増加しており、</a:t>
          </a:r>
          <a:r>
            <a:rPr kumimoji="1" lang="ja-JP" altLang="ja-JP" sz="1400">
              <a:solidFill>
                <a:schemeClr val="dk1"/>
              </a:solidFill>
              <a:effectLst/>
              <a:latin typeface="+mn-lt"/>
              <a:ea typeface="+mn-ea"/>
              <a:cs typeface="+mn-cs"/>
            </a:rPr>
            <a:t>剰余金額が大幅に減少している</a:t>
          </a:r>
          <a:r>
            <a:rPr kumimoji="1" lang="ja-JP" altLang="en-US" sz="1400">
              <a:solidFill>
                <a:schemeClr val="dk1"/>
              </a:solidFill>
              <a:effectLst/>
              <a:latin typeface="+mn-lt"/>
              <a:ea typeface="+mn-ea"/>
              <a:cs typeface="+mn-cs"/>
            </a:rPr>
            <a:t>ので改善策について早急に検討する必要がある。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また、公営企業会計については</a:t>
          </a:r>
          <a:r>
            <a:rPr kumimoji="1" lang="ja-JP" altLang="ja-JP" sz="1400">
              <a:solidFill>
                <a:schemeClr val="dk1"/>
              </a:solidFill>
              <a:effectLst/>
              <a:latin typeface="+mn-lt"/>
              <a:ea typeface="+mn-ea"/>
              <a:cs typeface="+mn-cs"/>
            </a:rPr>
            <a:t>、受益者負担の原則</a:t>
          </a:r>
          <a:r>
            <a:rPr kumimoji="1" lang="ja-JP" altLang="en-US" sz="1400">
              <a:solidFill>
                <a:schemeClr val="dk1"/>
              </a:solidFill>
              <a:effectLst/>
              <a:latin typeface="+mn-lt"/>
              <a:ea typeface="+mn-ea"/>
              <a:cs typeface="+mn-cs"/>
            </a:rPr>
            <a:t>を安易に解釈せず、経営努力と経営戦略等により、住民に受け入れられる</a:t>
          </a:r>
          <a:r>
            <a:rPr kumimoji="1" lang="ja-JP" altLang="ja-JP" sz="1400">
              <a:solidFill>
                <a:schemeClr val="dk1"/>
              </a:solidFill>
              <a:effectLst/>
              <a:latin typeface="+mn-lt"/>
              <a:ea typeface="+mn-ea"/>
              <a:cs typeface="+mn-cs"/>
            </a:rPr>
            <a:t>、適正な使用料の水準設定が求められる。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x14ac:dyDescent="0.2">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 thickBot="1" x14ac:dyDescent="0.25">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2">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10645183</v>
      </c>
      <c r="BO4" s="409"/>
      <c r="BP4" s="409"/>
      <c r="BQ4" s="409"/>
      <c r="BR4" s="409"/>
      <c r="BS4" s="409"/>
      <c r="BT4" s="409"/>
      <c r="BU4" s="410"/>
      <c r="BV4" s="408">
        <v>9920861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13.2</v>
      </c>
      <c r="CU4" s="586"/>
      <c r="CV4" s="586"/>
      <c r="CW4" s="586"/>
      <c r="CX4" s="586"/>
      <c r="CY4" s="586"/>
      <c r="CZ4" s="586"/>
      <c r="DA4" s="587"/>
      <c r="DB4" s="585">
        <v>9.8000000000000007</v>
      </c>
      <c r="DC4" s="586"/>
      <c r="DD4" s="586"/>
      <c r="DE4" s="586"/>
      <c r="DF4" s="586"/>
      <c r="DG4" s="586"/>
      <c r="DH4" s="586"/>
      <c r="DI4" s="587"/>
      <c r="DJ4" s="137"/>
      <c r="DK4" s="137"/>
      <c r="DL4" s="137"/>
      <c r="DM4" s="137"/>
      <c r="DN4" s="137"/>
      <c r="DO4" s="137"/>
    </row>
    <row r="5" spans="1:119" ht="18.75" customHeight="1" x14ac:dyDescent="0.2">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9812645</v>
      </c>
      <c r="BO5" s="414"/>
      <c r="BP5" s="414"/>
      <c r="BQ5" s="414"/>
      <c r="BR5" s="414"/>
      <c r="BS5" s="414"/>
      <c r="BT5" s="414"/>
      <c r="BU5" s="415"/>
      <c r="BV5" s="413">
        <v>9342176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78.900000000000006</v>
      </c>
      <c r="CU5" s="384"/>
      <c r="CV5" s="384"/>
      <c r="CW5" s="384"/>
      <c r="CX5" s="384"/>
      <c r="CY5" s="384"/>
      <c r="CZ5" s="384"/>
      <c r="DA5" s="385"/>
      <c r="DB5" s="383">
        <v>79.900000000000006</v>
      </c>
      <c r="DC5" s="384"/>
      <c r="DD5" s="384"/>
      <c r="DE5" s="384"/>
      <c r="DF5" s="384"/>
      <c r="DG5" s="384"/>
      <c r="DH5" s="384"/>
      <c r="DI5" s="385"/>
      <c r="DJ5" s="137"/>
      <c r="DK5" s="137"/>
      <c r="DL5" s="137"/>
      <c r="DM5" s="137"/>
      <c r="DN5" s="137"/>
      <c r="DO5" s="137"/>
    </row>
    <row r="6" spans="1:119" ht="18.75" customHeight="1" x14ac:dyDescent="0.2">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832538</v>
      </c>
      <c r="BO6" s="414"/>
      <c r="BP6" s="414"/>
      <c r="BQ6" s="414"/>
      <c r="BR6" s="414"/>
      <c r="BS6" s="414"/>
      <c r="BT6" s="414"/>
      <c r="BU6" s="415"/>
      <c r="BV6" s="413">
        <v>578685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84.9</v>
      </c>
      <c r="CU6" s="560"/>
      <c r="CV6" s="560"/>
      <c r="CW6" s="560"/>
      <c r="CX6" s="560"/>
      <c r="CY6" s="560"/>
      <c r="CZ6" s="560"/>
      <c r="DA6" s="561"/>
      <c r="DB6" s="559">
        <v>87.9</v>
      </c>
      <c r="DC6" s="560"/>
      <c r="DD6" s="560"/>
      <c r="DE6" s="560"/>
      <c r="DF6" s="560"/>
      <c r="DG6" s="560"/>
      <c r="DH6" s="560"/>
      <c r="DI6" s="561"/>
      <c r="DJ6" s="137"/>
      <c r="DK6" s="137"/>
      <c r="DL6" s="137"/>
      <c r="DM6" s="137"/>
      <c r="DN6" s="137"/>
      <c r="DO6" s="137"/>
    </row>
    <row r="7" spans="1:119" ht="18.75" customHeight="1" x14ac:dyDescent="0.2">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41403</v>
      </c>
      <c r="BO7" s="414"/>
      <c r="BP7" s="414"/>
      <c r="BQ7" s="414"/>
      <c r="BR7" s="414"/>
      <c r="BS7" s="414"/>
      <c r="BT7" s="414"/>
      <c r="BU7" s="415"/>
      <c r="BV7" s="413">
        <v>5278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5983749</v>
      </c>
      <c r="CU7" s="414"/>
      <c r="CV7" s="414"/>
      <c r="CW7" s="414"/>
      <c r="CX7" s="414"/>
      <c r="CY7" s="414"/>
      <c r="CZ7" s="414"/>
      <c r="DA7" s="415"/>
      <c r="DB7" s="413">
        <v>5872178</v>
      </c>
      <c r="DC7" s="414"/>
      <c r="DD7" s="414"/>
      <c r="DE7" s="414"/>
      <c r="DF7" s="414"/>
      <c r="DG7" s="414"/>
      <c r="DH7" s="414"/>
      <c r="DI7" s="415"/>
      <c r="DJ7" s="137"/>
      <c r="DK7" s="137"/>
      <c r="DL7" s="137"/>
      <c r="DM7" s="137"/>
      <c r="DN7" s="137"/>
      <c r="DO7" s="137"/>
    </row>
    <row r="8" spans="1:119" ht="18.75" customHeight="1" thickBot="1" x14ac:dyDescent="0.25">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791135</v>
      </c>
      <c r="BO8" s="414"/>
      <c r="BP8" s="414"/>
      <c r="BQ8" s="414"/>
      <c r="BR8" s="414"/>
      <c r="BS8" s="414"/>
      <c r="BT8" s="414"/>
      <c r="BU8" s="415"/>
      <c r="BV8" s="413">
        <v>573407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0.78</v>
      </c>
      <c r="CU8" s="523"/>
      <c r="CV8" s="523"/>
      <c r="CW8" s="523"/>
      <c r="CX8" s="523"/>
      <c r="CY8" s="523"/>
      <c r="CZ8" s="523"/>
      <c r="DA8" s="524"/>
      <c r="DB8" s="522">
        <v>0.78</v>
      </c>
      <c r="DC8" s="523"/>
      <c r="DD8" s="523"/>
      <c r="DE8" s="523"/>
      <c r="DF8" s="523"/>
      <c r="DG8" s="523"/>
      <c r="DH8" s="523"/>
      <c r="DI8" s="524"/>
      <c r="DJ8" s="137"/>
      <c r="DK8" s="137"/>
      <c r="DL8" s="137"/>
      <c r="DM8" s="137"/>
      <c r="DN8" s="137"/>
      <c r="DO8" s="137"/>
    </row>
    <row r="9" spans="1:119" ht="18.75" customHeight="1" thickBot="1" x14ac:dyDescent="0.25">
      <c r="A9" s="138"/>
      <c r="B9" s="548" t="s">
        <v>93</v>
      </c>
      <c r="C9" s="549"/>
      <c r="D9" s="549"/>
      <c r="E9" s="549"/>
      <c r="F9" s="549"/>
      <c r="G9" s="549"/>
      <c r="H9" s="549"/>
      <c r="I9" s="549"/>
      <c r="J9" s="549"/>
      <c r="K9" s="476"/>
      <c r="L9" s="550" t="s">
        <v>94</v>
      </c>
      <c r="M9" s="551"/>
      <c r="N9" s="551"/>
      <c r="O9" s="551"/>
      <c r="P9" s="551"/>
      <c r="Q9" s="552"/>
      <c r="R9" s="553">
        <v>30565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217728</v>
      </c>
      <c r="BO9" s="414"/>
      <c r="BP9" s="414"/>
      <c r="BQ9" s="414"/>
      <c r="BR9" s="414"/>
      <c r="BS9" s="414"/>
      <c r="BT9" s="414"/>
      <c r="BU9" s="415"/>
      <c r="BV9" s="413">
        <v>328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8.8000000000000007</v>
      </c>
      <c r="CU9" s="384"/>
      <c r="CV9" s="384"/>
      <c r="CW9" s="384"/>
      <c r="CX9" s="384"/>
      <c r="CY9" s="384"/>
      <c r="CZ9" s="384"/>
      <c r="DA9" s="385"/>
      <c r="DB9" s="383">
        <v>9.6999999999999993</v>
      </c>
      <c r="DC9" s="384"/>
      <c r="DD9" s="384"/>
      <c r="DE9" s="384"/>
      <c r="DF9" s="384"/>
      <c r="DG9" s="384"/>
      <c r="DH9" s="384"/>
      <c r="DI9" s="385"/>
      <c r="DJ9" s="137"/>
      <c r="DK9" s="137"/>
      <c r="DL9" s="137"/>
      <c r="DM9" s="137"/>
      <c r="DN9" s="137"/>
      <c r="DO9" s="137"/>
    </row>
    <row r="10" spans="1:119" ht="18.75" customHeight="1" thickBot="1" x14ac:dyDescent="0.25">
      <c r="A10" s="138"/>
      <c r="B10" s="548"/>
      <c r="C10" s="549"/>
      <c r="D10" s="549"/>
      <c r="E10" s="549"/>
      <c r="F10" s="549"/>
      <c r="G10" s="549"/>
      <c r="H10" s="549"/>
      <c r="I10" s="549"/>
      <c r="J10" s="549"/>
      <c r="K10" s="476"/>
      <c r="L10" s="386" t="s">
        <v>99</v>
      </c>
      <c r="M10" s="387"/>
      <c r="N10" s="387"/>
      <c r="O10" s="387"/>
      <c r="P10" s="387"/>
      <c r="Q10" s="388"/>
      <c r="R10" s="389">
        <v>30998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225050</v>
      </c>
      <c r="BO10" s="414"/>
      <c r="BP10" s="414"/>
      <c r="BQ10" s="414"/>
      <c r="BR10" s="414"/>
      <c r="BS10" s="414"/>
      <c r="BT10" s="414"/>
      <c r="BU10" s="415"/>
      <c r="BV10" s="413">
        <v>155980</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2">
      <c r="A12" s="138"/>
      <c r="B12" s="525" t="s">
        <v>109</v>
      </c>
      <c r="C12" s="526"/>
      <c r="D12" s="526"/>
      <c r="E12" s="526"/>
      <c r="F12" s="526"/>
      <c r="G12" s="526"/>
      <c r="H12" s="526"/>
      <c r="I12" s="526"/>
      <c r="J12" s="526"/>
      <c r="K12" s="527"/>
      <c r="L12" s="534" t="s">
        <v>110</v>
      </c>
      <c r="M12" s="535"/>
      <c r="N12" s="535"/>
      <c r="O12" s="535"/>
      <c r="P12" s="535"/>
      <c r="Q12" s="536"/>
      <c r="R12" s="537">
        <v>31387</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294126</v>
      </c>
      <c r="BO12" s="414"/>
      <c r="BP12" s="414"/>
      <c r="BQ12" s="414"/>
      <c r="BR12" s="414"/>
      <c r="BS12" s="414"/>
      <c r="BT12" s="414"/>
      <c r="BU12" s="415"/>
      <c r="BV12" s="413">
        <v>136446</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2">
      <c r="A13" s="138"/>
      <c r="B13" s="528"/>
      <c r="C13" s="529"/>
      <c r="D13" s="529"/>
      <c r="E13" s="529"/>
      <c r="F13" s="529"/>
      <c r="G13" s="529"/>
      <c r="H13" s="529"/>
      <c r="I13" s="529"/>
      <c r="J13" s="529"/>
      <c r="K13" s="530"/>
      <c r="L13" s="148"/>
      <c r="M13" s="511" t="s">
        <v>118</v>
      </c>
      <c r="N13" s="512"/>
      <c r="O13" s="512"/>
      <c r="P13" s="512"/>
      <c r="Q13" s="513"/>
      <c r="R13" s="514">
        <v>30384</v>
      </c>
      <c r="S13" s="515"/>
      <c r="T13" s="515"/>
      <c r="U13" s="515"/>
      <c r="V13" s="516"/>
      <c r="W13" s="502" t="s">
        <v>119</v>
      </c>
      <c r="X13" s="426"/>
      <c r="Y13" s="426"/>
      <c r="Z13" s="426"/>
      <c r="AA13" s="426"/>
      <c r="AB13" s="427"/>
      <c r="AC13" s="389">
        <v>1007</v>
      </c>
      <c r="AD13" s="390"/>
      <c r="AE13" s="390"/>
      <c r="AF13" s="390"/>
      <c r="AG13" s="391"/>
      <c r="AH13" s="389">
        <v>1295</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148652</v>
      </c>
      <c r="BO13" s="414"/>
      <c r="BP13" s="414"/>
      <c r="BQ13" s="414"/>
      <c r="BR13" s="414"/>
      <c r="BS13" s="414"/>
      <c r="BT13" s="414"/>
      <c r="BU13" s="415"/>
      <c r="BV13" s="413">
        <v>19862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9.1999999999999993</v>
      </c>
      <c r="CU13" s="384"/>
      <c r="CV13" s="384"/>
      <c r="CW13" s="384"/>
      <c r="CX13" s="384"/>
      <c r="CY13" s="384"/>
      <c r="CZ13" s="384"/>
      <c r="DA13" s="385"/>
      <c r="DB13" s="383">
        <v>10.6</v>
      </c>
      <c r="DC13" s="384"/>
      <c r="DD13" s="384"/>
      <c r="DE13" s="384"/>
      <c r="DF13" s="384"/>
      <c r="DG13" s="384"/>
      <c r="DH13" s="384"/>
      <c r="DI13" s="385"/>
      <c r="DJ13" s="137"/>
      <c r="DK13" s="137"/>
      <c r="DL13" s="137"/>
      <c r="DM13" s="137"/>
      <c r="DN13" s="137"/>
      <c r="DO13" s="137"/>
    </row>
    <row r="14" spans="1:119" ht="18.75" customHeight="1" thickBot="1" x14ac:dyDescent="0.25">
      <c r="A14" s="138"/>
      <c r="B14" s="528"/>
      <c r="C14" s="529"/>
      <c r="D14" s="529"/>
      <c r="E14" s="529"/>
      <c r="F14" s="529"/>
      <c r="G14" s="529"/>
      <c r="H14" s="529"/>
      <c r="I14" s="529"/>
      <c r="J14" s="529"/>
      <c r="K14" s="530"/>
      <c r="L14" s="504" t="s">
        <v>124</v>
      </c>
      <c r="M14" s="543"/>
      <c r="N14" s="543"/>
      <c r="O14" s="543"/>
      <c r="P14" s="543"/>
      <c r="Q14" s="544"/>
      <c r="R14" s="514">
        <v>31507</v>
      </c>
      <c r="S14" s="515"/>
      <c r="T14" s="515"/>
      <c r="U14" s="515"/>
      <c r="V14" s="516"/>
      <c r="W14" s="517"/>
      <c r="X14" s="429"/>
      <c r="Y14" s="429"/>
      <c r="Z14" s="429"/>
      <c r="AA14" s="429"/>
      <c r="AB14" s="430"/>
      <c r="AC14" s="507">
        <v>6.9</v>
      </c>
      <c r="AD14" s="508"/>
      <c r="AE14" s="508"/>
      <c r="AF14" s="508"/>
      <c r="AG14" s="509"/>
      <c r="AH14" s="507">
        <v>8.1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25.9</v>
      </c>
      <c r="CU14" s="486"/>
      <c r="CV14" s="486"/>
      <c r="CW14" s="486"/>
      <c r="CX14" s="486"/>
      <c r="CY14" s="486"/>
      <c r="CZ14" s="486"/>
      <c r="DA14" s="487"/>
      <c r="DB14" s="518">
        <v>27.6</v>
      </c>
      <c r="DC14" s="486"/>
      <c r="DD14" s="486"/>
      <c r="DE14" s="486"/>
      <c r="DF14" s="486"/>
      <c r="DG14" s="486"/>
      <c r="DH14" s="486"/>
      <c r="DI14" s="487"/>
      <c r="DJ14" s="137"/>
      <c r="DK14" s="137"/>
      <c r="DL14" s="137"/>
      <c r="DM14" s="137"/>
      <c r="DN14" s="137"/>
      <c r="DO14" s="137"/>
    </row>
    <row r="15" spans="1:119" ht="18.75" customHeight="1" x14ac:dyDescent="0.2">
      <c r="A15" s="138"/>
      <c r="B15" s="528"/>
      <c r="C15" s="529"/>
      <c r="D15" s="529"/>
      <c r="E15" s="529"/>
      <c r="F15" s="529"/>
      <c r="G15" s="529"/>
      <c r="H15" s="529"/>
      <c r="I15" s="529"/>
      <c r="J15" s="529"/>
      <c r="K15" s="530"/>
      <c r="L15" s="148"/>
      <c r="M15" s="511" t="s">
        <v>118</v>
      </c>
      <c r="N15" s="512"/>
      <c r="O15" s="512"/>
      <c r="P15" s="512"/>
      <c r="Q15" s="513"/>
      <c r="R15" s="514">
        <v>30510</v>
      </c>
      <c r="S15" s="515"/>
      <c r="T15" s="515"/>
      <c r="U15" s="515"/>
      <c r="V15" s="516"/>
      <c r="W15" s="502" t="s">
        <v>126</v>
      </c>
      <c r="X15" s="426"/>
      <c r="Y15" s="426"/>
      <c r="Z15" s="426"/>
      <c r="AA15" s="426"/>
      <c r="AB15" s="427"/>
      <c r="AC15" s="389">
        <v>5358</v>
      </c>
      <c r="AD15" s="390"/>
      <c r="AE15" s="390"/>
      <c r="AF15" s="390"/>
      <c r="AG15" s="391"/>
      <c r="AH15" s="389">
        <v>5997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3483331</v>
      </c>
      <c r="BO15" s="409"/>
      <c r="BP15" s="409"/>
      <c r="BQ15" s="409"/>
      <c r="BR15" s="409"/>
      <c r="BS15" s="409"/>
      <c r="BT15" s="409"/>
      <c r="BU15" s="410"/>
      <c r="BV15" s="408">
        <v>3386639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36.700000000000003</v>
      </c>
      <c r="AD16" s="508"/>
      <c r="AE16" s="508"/>
      <c r="AF16" s="508"/>
      <c r="AG16" s="509"/>
      <c r="AH16" s="507">
        <v>37.5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4537742</v>
      </c>
      <c r="BO16" s="414"/>
      <c r="BP16" s="414"/>
      <c r="BQ16" s="414"/>
      <c r="BR16" s="414"/>
      <c r="BS16" s="414"/>
      <c r="BT16" s="414"/>
      <c r="BU16" s="415"/>
      <c r="BV16" s="413">
        <v>4360170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5">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8238</v>
      </c>
      <c r="AD17" s="390"/>
      <c r="AE17" s="390"/>
      <c r="AF17" s="390"/>
      <c r="AG17" s="391"/>
      <c r="AH17" s="389">
        <v>8459</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4418696</v>
      </c>
      <c r="BO17" s="414"/>
      <c r="BP17" s="414"/>
      <c r="BQ17" s="414"/>
      <c r="BR17" s="414"/>
      <c r="BS17" s="414"/>
      <c r="BT17" s="414"/>
      <c r="BU17" s="415"/>
      <c r="BV17" s="413">
        <v>4341044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5">
      <c r="A18" s="138"/>
      <c r="B18" s="475" t="s">
        <v>135</v>
      </c>
      <c r="C18" s="476"/>
      <c r="D18" s="476"/>
      <c r="E18" s="477"/>
      <c r="F18" s="477"/>
      <c r="G18" s="477"/>
      <c r="H18" s="477"/>
      <c r="I18" s="477"/>
      <c r="J18" s="477"/>
      <c r="K18" s="477"/>
      <c r="L18" s="478">
        <v>29.18</v>
      </c>
      <c r="M18" s="478"/>
      <c r="N18" s="478"/>
      <c r="O18" s="478"/>
      <c r="P18" s="478"/>
      <c r="Q18" s="478"/>
      <c r="R18" s="479"/>
      <c r="S18" s="479"/>
      <c r="T18" s="479"/>
      <c r="U18" s="479"/>
      <c r="V18" s="480"/>
      <c r="W18" s="494"/>
      <c r="X18" s="495"/>
      <c r="Y18" s="495"/>
      <c r="Z18" s="495"/>
      <c r="AA18" s="495"/>
      <c r="AB18" s="503"/>
      <c r="AC18" s="377">
        <v>56.4</v>
      </c>
      <c r="AD18" s="378"/>
      <c r="AE18" s="378"/>
      <c r="AF18" s="378"/>
      <c r="AG18" s="481"/>
      <c r="AH18" s="377">
        <v>52.8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4796944</v>
      </c>
      <c r="BO18" s="414"/>
      <c r="BP18" s="414"/>
      <c r="BQ18" s="414"/>
      <c r="BR18" s="414"/>
      <c r="BS18" s="414"/>
      <c r="BT18" s="414"/>
      <c r="BU18" s="415"/>
      <c r="BV18" s="413">
        <v>4720859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5">
      <c r="A19" s="138"/>
      <c r="B19" s="475" t="s">
        <v>137</v>
      </c>
      <c r="C19" s="476"/>
      <c r="D19" s="476"/>
      <c r="E19" s="477"/>
      <c r="F19" s="477"/>
      <c r="G19" s="477"/>
      <c r="H19" s="477"/>
      <c r="I19" s="477"/>
      <c r="J19" s="477"/>
      <c r="K19" s="477"/>
      <c r="L19" s="483">
        <v>1047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7363765</v>
      </c>
      <c r="BO19" s="414"/>
      <c r="BP19" s="414"/>
      <c r="BQ19" s="414"/>
      <c r="BR19" s="414"/>
      <c r="BS19" s="414"/>
      <c r="BT19" s="414"/>
      <c r="BU19" s="415"/>
      <c r="BV19" s="413">
        <v>6909728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5">
      <c r="A20" s="138"/>
      <c r="B20" s="475" t="s">
        <v>139</v>
      </c>
      <c r="C20" s="476"/>
      <c r="D20" s="476"/>
      <c r="E20" s="477"/>
      <c r="F20" s="477"/>
      <c r="G20" s="477"/>
      <c r="H20" s="477"/>
      <c r="I20" s="477"/>
      <c r="J20" s="477"/>
      <c r="K20" s="477"/>
      <c r="L20" s="483">
        <v>11225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2">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5">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2">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8519841</v>
      </c>
      <c r="BO23" s="414"/>
      <c r="BP23" s="414"/>
      <c r="BQ23" s="414"/>
      <c r="BR23" s="414"/>
      <c r="BS23" s="414"/>
      <c r="BT23" s="414"/>
      <c r="BU23" s="415"/>
      <c r="BV23" s="413">
        <v>8418237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5">
      <c r="A24" s="138"/>
      <c r="B24" s="445"/>
      <c r="C24" s="446"/>
      <c r="D24" s="447"/>
      <c r="E24" s="386" t="s">
        <v>148</v>
      </c>
      <c r="F24" s="387"/>
      <c r="G24" s="387"/>
      <c r="H24" s="387"/>
      <c r="I24" s="387"/>
      <c r="J24" s="387"/>
      <c r="K24" s="388"/>
      <c r="L24" s="389">
        <v>1</v>
      </c>
      <c r="M24" s="390"/>
      <c r="N24" s="390"/>
      <c r="O24" s="390"/>
      <c r="P24" s="391"/>
      <c r="Q24" s="389">
        <v>6930</v>
      </c>
      <c r="R24" s="390"/>
      <c r="S24" s="390"/>
      <c r="T24" s="390"/>
      <c r="U24" s="390"/>
      <c r="V24" s="391"/>
      <c r="W24" s="455"/>
      <c r="X24" s="446"/>
      <c r="Y24" s="447"/>
      <c r="Z24" s="386" t="s">
        <v>149</v>
      </c>
      <c r="AA24" s="387"/>
      <c r="AB24" s="387"/>
      <c r="AC24" s="387"/>
      <c r="AD24" s="387"/>
      <c r="AE24" s="387"/>
      <c r="AF24" s="387"/>
      <c r="AG24" s="388"/>
      <c r="AH24" s="389">
        <v>142</v>
      </c>
      <c r="AI24" s="390"/>
      <c r="AJ24" s="390"/>
      <c r="AK24" s="390"/>
      <c r="AL24" s="391"/>
      <c r="AM24" s="389">
        <v>413220</v>
      </c>
      <c r="AN24" s="390"/>
      <c r="AO24" s="390"/>
      <c r="AP24" s="390"/>
      <c r="AQ24" s="390"/>
      <c r="AR24" s="391"/>
      <c r="AS24" s="389">
        <v>2910</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8090489</v>
      </c>
      <c r="BO24" s="414"/>
      <c r="BP24" s="414"/>
      <c r="BQ24" s="414"/>
      <c r="BR24" s="414"/>
      <c r="BS24" s="414"/>
      <c r="BT24" s="414"/>
      <c r="BU24" s="415"/>
      <c r="BV24" s="413">
        <v>7911752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2">
      <c r="A25" s="138"/>
      <c r="B25" s="445"/>
      <c r="C25" s="446"/>
      <c r="D25" s="447"/>
      <c r="E25" s="386" t="s">
        <v>151</v>
      </c>
      <c r="F25" s="387"/>
      <c r="G25" s="387"/>
      <c r="H25" s="387"/>
      <c r="I25" s="387"/>
      <c r="J25" s="387"/>
      <c r="K25" s="388"/>
      <c r="L25" s="389">
        <v>1</v>
      </c>
      <c r="M25" s="390"/>
      <c r="N25" s="390"/>
      <c r="O25" s="390"/>
      <c r="P25" s="391"/>
      <c r="Q25" s="389">
        <v>5760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666784</v>
      </c>
      <c r="BO25" s="409"/>
      <c r="BP25" s="409"/>
      <c r="BQ25" s="409"/>
      <c r="BR25" s="409"/>
      <c r="BS25" s="409"/>
      <c r="BT25" s="409"/>
      <c r="BU25" s="410"/>
      <c r="BV25" s="408">
        <v>419022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2">
      <c r="A26" s="138"/>
      <c r="B26" s="445"/>
      <c r="C26" s="446"/>
      <c r="D26" s="447"/>
      <c r="E26" s="386" t="s">
        <v>154</v>
      </c>
      <c r="F26" s="387"/>
      <c r="G26" s="387"/>
      <c r="H26" s="387"/>
      <c r="I26" s="387"/>
      <c r="J26" s="387"/>
      <c r="K26" s="388"/>
      <c r="L26" s="389">
        <v>1</v>
      </c>
      <c r="M26" s="390"/>
      <c r="N26" s="390"/>
      <c r="O26" s="390"/>
      <c r="P26" s="391"/>
      <c r="Q26" s="389">
        <v>5538</v>
      </c>
      <c r="R26" s="390"/>
      <c r="S26" s="390"/>
      <c r="T26" s="390"/>
      <c r="U26" s="390"/>
      <c r="V26" s="391"/>
      <c r="W26" s="455"/>
      <c r="X26" s="446"/>
      <c r="Y26" s="447"/>
      <c r="Z26" s="386" t="s">
        <v>155</v>
      </c>
      <c r="AA26" s="468"/>
      <c r="AB26" s="468"/>
      <c r="AC26" s="468"/>
      <c r="AD26" s="468"/>
      <c r="AE26" s="468"/>
      <c r="AF26" s="468"/>
      <c r="AG26" s="469"/>
      <c r="AH26" s="389">
        <v>2</v>
      </c>
      <c r="AI26" s="390"/>
      <c r="AJ26" s="390"/>
      <c r="AK26" s="390"/>
      <c r="AL26" s="391"/>
      <c r="AM26" s="389" t="s">
        <v>156</v>
      </c>
      <c r="AN26" s="390"/>
      <c r="AO26" s="390"/>
      <c r="AP26" s="390"/>
      <c r="AQ26" s="390"/>
      <c r="AR26" s="391"/>
      <c r="AS26" s="389" t="s">
        <v>156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5">
      <c r="A27" s="138"/>
      <c r="B27" s="445"/>
      <c r="C27" s="446"/>
      <c r="D27" s="447"/>
      <c r="E27" s="386" t="s">
        <v>158</v>
      </c>
      <c r="F27" s="387"/>
      <c r="G27" s="387"/>
      <c r="H27" s="387"/>
      <c r="I27" s="387"/>
      <c r="J27" s="387"/>
      <c r="K27" s="388"/>
      <c r="L27" s="389">
        <v>1</v>
      </c>
      <c r="M27" s="390"/>
      <c r="N27" s="390"/>
      <c r="O27" s="390"/>
      <c r="P27" s="391"/>
      <c r="Q27" s="389">
        <v>3110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12684</v>
      </c>
      <c r="AN27" s="390"/>
      <c r="AO27" s="390"/>
      <c r="AP27" s="390"/>
      <c r="AQ27" s="390"/>
      <c r="AR27" s="391"/>
      <c r="AS27" s="389">
        <v>4228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201379</v>
      </c>
      <c r="BO27" s="417"/>
      <c r="BP27" s="417"/>
      <c r="BQ27" s="417"/>
      <c r="BR27" s="417"/>
      <c r="BS27" s="417"/>
      <c r="BT27" s="417"/>
      <c r="BU27" s="418"/>
      <c r="BV27" s="416">
        <v>201379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2">
      <c r="A28" s="138"/>
      <c r="B28" s="445"/>
      <c r="C28" s="446"/>
      <c r="D28" s="447"/>
      <c r="E28" s="386" t="s">
        <v>161</v>
      </c>
      <c r="F28" s="387"/>
      <c r="G28" s="387"/>
      <c r="H28" s="387"/>
      <c r="I28" s="387"/>
      <c r="J28" s="387"/>
      <c r="K28" s="388"/>
      <c r="L28" s="389">
        <v>1</v>
      </c>
      <c r="M28" s="390"/>
      <c r="N28" s="390"/>
      <c r="O28" s="390"/>
      <c r="P28" s="391"/>
      <c r="Q28" s="389">
        <v>2530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1026097</v>
      </c>
      <c r="BO28" s="409"/>
      <c r="BP28" s="409"/>
      <c r="BQ28" s="409"/>
      <c r="BR28" s="409"/>
      <c r="BS28" s="409"/>
      <c r="BT28" s="409"/>
      <c r="BU28" s="410"/>
      <c r="BV28" s="408">
        <v>1095173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2">
      <c r="A29" s="138"/>
      <c r="B29" s="445"/>
      <c r="C29" s="446"/>
      <c r="D29" s="447"/>
      <c r="E29" s="386" t="s">
        <v>165</v>
      </c>
      <c r="F29" s="387"/>
      <c r="G29" s="387"/>
      <c r="H29" s="387"/>
      <c r="I29" s="387"/>
      <c r="J29" s="387"/>
      <c r="K29" s="388"/>
      <c r="L29" s="389">
        <v>12</v>
      </c>
      <c r="M29" s="390"/>
      <c r="N29" s="390"/>
      <c r="O29" s="390"/>
      <c r="P29" s="391"/>
      <c r="Q29" s="389">
        <v>2220</v>
      </c>
      <c r="R29" s="390"/>
      <c r="S29" s="390"/>
      <c r="T29" s="390"/>
      <c r="U29" s="390"/>
      <c r="V29" s="391"/>
      <c r="W29" s="456"/>
      <c r="X29" s="457"/>
      <c r="Y29" s="458"/>
      <c r="Z29" s="386" t="s">
        <v>166</v>
      </c>
      <c r="AA29" s="387"/>
      <c r="AB29" s="387"/>
      <c r="AC29" s="387"/>
      <c r="AD29" s="387"/>
      <c r="AE29" s="387"/>
      <c r="AF29" s="387"/>
      <c r="AG29" s="388"/>
      <c r="AH29" s="389">
        <v>145</v>
      </c>
      <c r="AI29" s="390"/>
      <c r="AJ29" s="390"/>
      <c r="AK29" s="390"/>
      <c r="AL29" s="391"/>
      <c r="AM29" s="389">
        <v>425904</v>
      </c>
      <c r="AN29" s="390"/>
      <c r="AO29" s="390"/>
      <c r="AP29" s="390"/>
      <c r="AQ29" s="390"/>
      <c r="AR29" s="391"/>
      <c r="AS29" s="389">
        <v>2937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799924</v>
      </c>
      <c r="BO29" s="414"/>
      <c r="BP29" s="414"/>
      <c r="BQ29" s="414"/>
      <c r="BR29" s="414"/>
      <c r="BS29" s="414"/>
      <c r="BT29" s="414"/>
      <c r="BU29" s="415"/>
      <c r="BV29" s="413">
        <v>612234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5">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1193023</v>
      </c>
      <c r="BO30" s="417"/>
      <c r="BP30" s="417"/>
      <c r="BQ30" s="417"/>
      <c r="BR30" s="417"/>
      <c r="BS30" s="417"/>
      <c r="BT30" s="417"/>
      <c r="BU30" s="418"/>
      <c r="BV30" s="416">
        <v>1443304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2">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児玉郡市広域市町村圏組合</v>
      </c>
      <c r="BZ34" s="372"/>
      <c r="CA34" s="372"/>
      <c r="CB34" s="372"/>
      <c r="CC34" s="372"/>
      <c r="CD34" s="372"/>
      <c r="CE34" s="372"/>
      <c r="CF34" s="372"/>
      <c r="CG34" s="372"/>
      <c r="CH34" s="372"/>
      <c r="CI34" s="372"/>
      <c r="CJ34" s="372"/>
      <c r="CK34" s="372"/>
      <c r="CL34" s="372"/>
      <c r="CM34" s="372"/>
      <c r="CN34" s="165"/>
      <c r="CO34" s="373">
        <f>IF(CQ34="","",MAX(C34:D43,U34:V43,AM34:AN43,BE34:BF43,BW34:BX43)+1)</f>
        <v>13</v>
      </c>
      <c r="CP34" s="373"/>
      <c r="CQ34" s="372" t="str">
        <f>IF('各会計、関係団体の財政状況及び健全化判断比率'!BS7="","",'各会計、関係団体の財政状況及び健全化判断比率'!BS7)</f>
        <v>上里町土地開発公社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2">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本庄上里学校給食センター</v>
      </c>
      <c r="BZ35" s="372"/>
      <c r="CA35" s="372"/>
      <c r="CB35" s="372"/>
      <c r="CC35" s="372"/>
      <c r="CD35" s="372"/>
      <c r="CE35" s="372"/>
      <c r="CF35" s="372"/>
      <c r="CG35" s="372"/>
      <c r="CH35" s="372"/>
      <c r="CI35" s="372"/>
      <c r="CJ35" s="372"/>
      <c r="CK35" s="372"/>
      <c r="CL35" s="372"/>
      <c r="CM35" s="372"/>
      <c r="CN35" s="165"/>
      <c r="CO35" s="373">
        <f t="shared" ref="CO35:CO43" si="3">IF(CQ35="","",CO34+1)</f>
        <v>14</v>
      </c>
      <c r="CP35" s="373"/>
      <c r="CQ35" s="372" t="str">
        <f>IF('各会計、関係団体の財政状況及び健全化判断比率'!BS8="","",'各会計、関係団体の財政状況及び健全化判断比率'!BS8)</f>
        <v>上里町勤労文化協会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2">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埼玉県後期高齢者医療広域連合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2">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埼玉県市町村総合事務組合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2">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彩の国さいたま人づくり広域連合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2">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2">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2">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2">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2">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187</v>
      </c>
    </row>
    <row r="50" spans="5:5" x14ac:dyDescent="0.2">
      <c r="E50" s="139" t="s">
        <v>188</v>
      </c>
    </row>
    <row r="51" spans="5:5" x14ac:dyDescent="0.2">
      <c r="E51" s="139" t="s">
        <v>189</v>
      </c>
    </row>
    <row r="52" spans="5:5" x14ac:dyDescent="0.2">
      <c r="E52" s="139" t="s">
        <v>190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2">
      <c r="A34" s="22"/>
      <c r="B34" s="31"/>
      <c r="C34" s="1181" t="s">
        <v>529</v>
      </c>
      <c r="D34" s="1181"/>
      <c r="E34" s="1182"/>
      <c r="F34" s="32">
        <v>9</v>
      </c>
      <c r="G34" s="33">
        <v>10.36</v>
      </c>
      <c r="H34" s="33">
        <v>9.58</v>
      </c>
      <c r="I34" s="33">
        <v>9.76</v>
      </c>
      <c r="J34" s="34">
        <v>13.22</v>
      </c>
      <c r="K34" s="22"/>
      <c r="L34" s="22"/>
      <c r="M34" s="22"/>
      <c r="N34" s="22"/>
      <c r="O34" s="22"/>
      <c r="P34" s="22"/>
    </row>
    <row r="35" spans="1:16" ht="39" customHeight="1" x14ac:dyDescent="0.2">
      <c r="A35" s="22"/>
      <c r="B35" s="35"/>
      <c r="C35" s="1175" t="s">
        <v>530</v>
      </c>
      <c r="D35" s="1176"/>
      <c r="E35" s="1177"/>
      <c r="F35" s="36">
        <v>4.53</v>
      </c>
      <c r="G35" s="37">
        <v>4.72</v>
      </c>
      <c r="H35" s="37">
        <v>4.21</v>
      </c>
      <c r="I35" s="37">
        <v>3.96</v>
      </c>
      <c r="J35" s="38">
        <v>4.88</v>
      </c>
      <c r="K35" s="22"/>
      <c r="L35" s="22"/>
      <c r="M35" s="22"/>
      <c r="N35" s="22"/>
      <c r="O35" s="22"/>
      <c r="P35" s="22"/>
    </row>
    <row r="36" spans="1:16" ht="39" customHeight="1" x14ac:dyDescent="0.2">
      <c r="A36" s="22"/>
      <c r="B36" s="35"/>
      <c r="C36" s="1175" t="s">
        <v>531</v>
      </c>
      <c r="D36" s="1176"/>
      <c r="E36" s="1177"/>
      <c r="F36" s="36">
        <v>11.61</v>
      </c>
      <c r="G36" s="37">
        <v>12.29</v>
      </c>
      <c r="H36" s="37">
        <v>12.19</v>
      </c>
      <c r="I36" s="37">
        <v>6.33</v>
      </c>
      <c r="J36" s="38">
        <v>4.17</v>
      </c>
      <c r="K36" s="22"/>
      <c r="L36" s="22"/>
      <c r="M36" s="22"/>
      <c r="N36" s="22"/>
      <c r="O36" s="22"/>
      <c r="P36" s="22"/>
    </row>
    <row r="37" spans="1:16" ht="39" customHeight="1" x14ac:dyDescent="0.2">
      <c r="A37" s="22"/>
      <c r="B37" s="35"/>
      <c r="C37" s="1175" t="s">
        <v>532</v>
      </c>
      <c r="D37" s="1176"/>
      <c r="E37" s="1177"/>
      <c r="F37" s="36">
        <v>0.08</v>
      </c>
      <c r="G37" s="37">
        <v>0.65</v>
      </c>
      <c r="H37" s="37">
        <v>0.48</v>
      </c>
      <c r="I37" s="37">
        <v>0.97</v>
      </c>
      <c r="J37" s="38">
        <v>1.39</v>
      </c>
      <c r="K37" s="22"/>
      <c r="L37" s="22"/>
      <c r="M37" s="22"/>
      <c r="N37" s="22"/>
      <c r="O37" s="22"/>
      <c r="P37" s="22"/>
    </row>
    <row r="38" spans="1:16" ht="39" customHeight="1" x14ac:dyDescent="0.2">
      <c r="A38" s="22"/>
      <c r="B38" s="35"/>
      <c r="C38" s="1175" t="s">
        <v>533</v>
      </c>
      <c r="D38" s="1176"/>
      <c r="E38" s="1177"/>
      <c r="F38" s="36" t="s">
        <v>483</v>
      </c>
      <c r="G38" s="37" t="s">
        <v>483</v>
      </c>
      <c r="H38" s="37" t="s">
        <v>483</v>
      </c>
      <c r="I38" s="37">
        <v>0.33</v>
      </c>
      <c r="J38" s="38">
        <v>0.75</v>
      </c>
      <c r="K38" s="22"/>
      <c r="L38" s="22"/>
      <c r="M38" s="22"/>
      <c r="N38" s="22"/>
      <c r="O38" s="22"/>
      <c r="P38" s="22"/>
    </row>
    <row r="39" spans="1:16" ht="39" customHeight="1" x14ac:dyDescent="0.2">
      <c r="A39" s="22"/>
      <c r="B39" s="35"/>
      <c r="C39" s="1175" t="s">
        <v>534</v>
      </c>
      <c r="D39" s="1176"/>
      <c r="E39" s="1177"/>
      <c r="F39" s="36">
        <v>0</v>
      </c>
      <c r="G39" s="37">
        <v>0</v>
      </c>
      <c r="H39" s="37">
        <v>0.01</v>
      </c>
      <c r="I39" s="37">
        <v>0.02</v>
      </c>
      <c r="J39" s="38">
        <v>0.02</v>
      </c>
      <c r="K39" s="22"/>
      <c r="L39" s="22"/>
      <c r="M39" s="22"/>
      <c r="N39" s="22"/>
      <c r="O39" s="22"/>
      <c r="P39" s="22"/>
    </row>
    <row r="40" spans="1:16" ht="39" customHeight="1" x14ac:dyDescent="0.2">
      <c r="A40" s="22"/>
      <c r="B40" s="35"/>
      <c r="C40" s="1175" t="s">
        <v>535</v>
      </c>
      <c r="D40" s="1176"/>
      <c r="E40" s="1177"/>
      <c r="F40" s="36">
        <v>0</v>
      </c>
      <c r="G40" s="37">
        <v>0.01</v>
      </c>
      <c r="H40" s="37">
        <v>0.03</v>
      </c>
      <c r="I40" s="37">
        <v>0.03</v>
      </c>
      <c r="J40" s="38">
        <v>0</v>
      </c>
      <c r="K40" s="22"/>
      <c r="L40" s="22"/>
      <c r="M40" s="22"/>
      <c r="N40" s="22"/>
      <c r="O40" s="22"/>
      <c r="P40" s="22"/>
    </row>
    <row r="41" spans="1:16" ht="39" customHeight="1" x14ac:dyDescent="0.2">
      <c r="A41" s="22"/>
      <c r="B41" s="35"/>
      <c r="C41" s="1175"/>
      <c r="D41" s="1176"/>
      <c r="E41" s="1177"/>
      <c r="F41" s="36"/>
      <c r="G41" s="37"/>
      <c r="H41" s="37"/>
      <c r="I41" s="37"/>
      <c r="J41" s="38"/>
      <c r="K41" s="22"/>
      <c r="L41" s="22"/>
      <c r="M41" s="22"/>
      <c r="N41" s="22"/>
      <c r="O41" s="22"/>
      <c r="P41" s="22"/>
    </row>
    <row r="42" spans="1:16" ht="39" customHeight="1" x14ac:dyDescent="0.2">
      <c r="A42" s="22"/>
      <c r="B42" s="39"/>
      <c r="C42" s="1175" t="s">
        <v>536</v>
      </c>
      <c r="D42" s="1176"/>
      <c r="E42" s="1177"/>
      <c r="F42" s="36" t="s">
        <v>483</v>
      </c>
      <c r="G42" s="37" t="s">
        <v>483</v>
      </c>
      <c r="H42" s="37" t="s">
        <v>483</v>
      </c>
      <c r="I42" s="37" t="s">
        <v>483</v>
      </c>
      <c r="J42" s="38" t="s">
        <v>483</v>
      </c>
      <c r="K42" s="22"/>
      <c r="L42" s="22"/>
      <c r="M42" s="22"/>
      <c r="N42" s="22"/>
      <c r="O42" s="22"/>
      <c r="P42" s="22"/>
    </row>
    <row r="43" spans="1:16" ht="39" customHeight="1" thickBot="1" x14ac:dyDescent="0.25">
      <c r="A43" s="22"/>
      <c r="B43" s="40"/>
      <c r="C43" s="1178" t="s">
        <v>537</v>
      </c>
      <c r="D43" s="1179"/>
      <c r="E43" s="1180"/>
      <c r="F43" s="41">
        <v>0.18</v>
      </c>
      <c r="G43" s="42">
        <v>0.33</v>
      </c>
      <c r="H43" s="42">
        <v>1.25</v>
      </c>
      <c r="I43" s="42" t="s">
        <v>483</v>
      </c>
      <c r="J43" s="43" t="s">
        <v>483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election activeCell="M51" sqref="M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2">
      <c r="A45" s="48"/>
      <c r="B45" s="1191" t="s">
        <v>10</v>
      </c>
      <c r="C45" s="1192"/>
      <c r="D45" s="58"/>
      <c r="E45" s="1197" t="s">
        <v>11</v>
      </c>
      <c r="F45" s="1197"/>
      <c r="G45" s="1197"/>
      <c r="H45" s="1197"/>
      <c r="I45" s="1197"/>
      <c r="J45" s="1198"/>
      <c r="K45" s="59">
        <v>676</v>
      </c>
      <c r="L45" s="60">
        <v>662</v>
      </c>
      <c r="M45" s="60">
        <v>675</v>
      </c>
      <c r="N45" s="60">
        <v>695</v>
      </c>
      <c r="O45" s="61">
        <v>672</v>
      </c>
      <c r="P45" s="48"/>
      <c r="Q45" s="48"/>
      <c r="R45" s="48"/>
      <c r="S45" s="48"/>
      <c r="T45" s="48"/>
      <c r="U45" s="48"/>
    </row>
    <row r="46" spans="1:21" ht="30.75" customHeight="1" x14ac:dyDescent="0.2">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2">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2">
      <c r="A48" s="48"/>
      <c r="B48" s="1193"/>
      <c r="C48" s="1194"/>
      <c r="D48" s="62"/>
      <c r="E48" s="1185" t="s">
        <v>14</v>
      </c>
      <c r="F48" s="1185"/>
      <c r="G48" s="1185"/>
      <c r="H48" s="1185"/>
      <c r="I48" s="1185"/>
      <c r="J48" s="1186"/>
      <c r="K48" s="63">
        <v>96</v>
      </c>
      <c r="L48" s="64">
        <v>94</v>
      </c>
      <c r="M48" s="64">
        <v>122</v>
      </c>
      <c r="N48" s="64">
        <v>132</v>
      </c>
      <c r="O48" s="65">
        <v>155</v>
      </c>
      <c r="P48" s="48"/>
      <c r="Q48" s="48"/>
      <c r="R48" s="48"/>
      <c r="S48" s="48"/>
      <c r="T48" s="48"/>
      <c r="U48" s="48"/>
    </row>
    <row r="49" spans="1:21" ht="30.75" customHeight="1" x14ac:dyDescent="0.2">
      <c r="A49" s="48"/>
      <c r="B49" s="1193"/>
      <c r="C49" s="1194"/>
      <c r="D49" s="62"/>
      <c r="E49" s="1185" t="s">
        <v>15</v>
      </c>
      <c r="F49" s="1185"/>
      <c r="G49" s="1185"/>
      <c r="H49" s="1185"/>
      <c r="I49" s="1185"/>
      <c r="J49" s="1186"/>
      <c r="K49" s="63">
        <v>299</v>
      </c>
      <c r="L49" s="64">
        <v>309</v>
      </c>
      <c r="M49" s="64">
        <v>284</v>
      </c>
      <c r="N49" s="64">
        <v>158</v>
      </c>
      <c r="O49" s="65">
        <v>118</v>
      </c>
      <c r="P49" s="48"/>
      <c r="Q49" s="48"/>
      <c r="R49" s="48"/>
      <c r="S49" s="48"/>
      <c r="T49" s="48"/>
      <c r="U49" s="48"/>
    </row>
    <row r="50" spans="1:21" ht="30.75" customHeight="1" x14ac:dyDescent="0.2">
      <c r="A50" s="48"/>
      <c r="B50" s="1193"/>
      <c r="C50" s="1194"/>
      <c r="D50" s="62"/>
      <c r="E50" s="1185" t="s">
        <v>16</v>
      </c>
      <c r="F50" s="1185"/>
      <c r="G50" s="1185"/>
      <c r="H50" s="1185"/>
      <c r="I50" s="1185"/>
      <c r="J50" s="1186"/>
      <c r="K50" s="63">
        <v>60</v>
      </c>
      <c r="L50" s="64">
        <v>57</v>
      </c>
      <c r="M50" s="64">
        <v>474</v>
      </c>
      <c r="N50" s="64">
        <v>21</v>
      </c>
      <c r="O50" s="65">
        <v>21</v>
      </c>
      <c r="P50" s="48"/>
      <c r="Q50" s="48"/>
      <c r="R50" s="48"/>
      <c r="S50" s="48"/>
      <c r="T50" s="48"/>
      <c r="U50" s="48"/>
    </row>
    <row r="51" spans="1:21" ht="30.75" customHeight="1" x14ac:dyDescent="0.2">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x14ac:dyDescent="0.2">
      <c r="A52" s="48"/>
      <c r="B52" s="1183" t="s">
        <v>18</v>
      </c>
      <c r="C52" s="1184"/>
      <c r="D52" s="66"/>
      <c r="E52" s="1185" t="s">
        <v>19</v>
      </c>
      <c r="F52" s="1185"/>
      <c r="G52" s="1185"/>
      <c r="H52" s="1185"/>
      <c r="I52" s="1185"/>
      <c r="J52" s="1186"/>
      <c r="K52" s="63">
        <v>611</v>
      </c>
      <c r="L52" s="64">
        <v>636</v>
      </c>
      <c r="M52" s="64">
        <v>669</v>
      </c>
      <c r="N52" s="64">
        <v>701</v>
      </c>
      <c r="O52" s="65">
        <v>695</v>
      </c>
      <c r="P52" s="48"/>
      <c r="Q52" s="48"/>
      <c r="R52" s="48"/>
      <c r="S52" s="48"/>
      <c r="T52" s="48"/>
      <c r="U52" s="48"/>
    </row>
    <row r="53" spans="1:21" ht="30.75" customHeight="1" thickBot="1" x14ac:dyDescent="0.25">
      <c r="A53" s="48"/>
      <c r="B53" s="1187" t="s">
        <v>20</v>
      </c>
      <c r="C53" s="1188"/>
      <c r="D53" s="67"/>
      <c r="E53" s="1189" t="s">
        <v>21</v>
      </c>
      <c r="F53" s="1189"/>
      <c r="G53" s="1189"/>
      <c r="H53" s="1189"/>
      <c r="I53" s="1189"/>
      <c r="J53" s="1190"/>
      <c r="K53" s="68">
        <v>520</v>
      </c>
      <c r="L53" s="69">
        <v>486</v>
      </c>
      <c r="M53" s="69">
        <v>886</v>
      </c>
      <c r="N53" s="69">
        <v>305</v>
      </c>
      <c r="O53" s="70">
        <v>271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70" zoomScaleNormal="70" zoomScaleSheetLayoutView="100" workbookViewId="0">
      <selection activeCell="S46" sqref="S46"/>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523</v>
      </c>
      <c r="J40" s="79" t="s">
        <v>524</v>
      </c>
      <c r="K40" s="79" t="s">
        <v>525</v>
      </c>
      <c r="L40" s="79" t="s">
        <v>526</v>
      </c>
      <c r="M40" s="80" t="s">
        <v>527</v>
      </c>
    </row>
    <row r="41" spans="2:13" ht="27.75" customHeight="1" x14ac:dyDescent="0.2">
      <c r="B41" s="1211" t="s">
        <v>23</v>
      </c>
      <c r="C41" s="1212"/>
      <c r="D41" s="81"/>
      <c r="E41" s="1213" t="s">
        <v>24</v>
      </c>
      <c r="F41" s="1213"/>
      <c r="G41" s="1213"/>
      <c r="H41" s="1214"/>
      <c r="I41" s="82">
        <v>6519</v>
      </c>
      <c r="J41" s="83">
        <v>6956</v>
      </c>
      <c r="K41" s="83">
        <v>8087</v>
      </c>
      <c r="L41" s="83">
        <v>8418</v>
      </c>
      <c r="M41" s="84">
        <v>8520</v>
      </c>
    </row>
    <row r="42" spans="2:13" ht="27.75" customHeight="1" x14ac:dyDescent="0.2">
      <c r="B42" s="1201"/>
      <c r="C42" s="1202"/>
      <c r="D42" s="85"/>
      <c r="E42" s="1205" t="s">
        <v>25</v>
      </c>
      <c r="F42" s="1205"/>
      <c r="G42" s="1205"/>
      <c r="H42" s="1206"/>
      <c r="I42" s="86">
        <v>223</v>
      </c>
      <c r="J42" s="87">
        <v>181</v>
      </c>
      <c r="K42" s="87">
        <v>144</v>
      </c>
      <c r="L42" s="87">
        <v>124</v>
      </c>
      <c r="M42" s="88">
        <v>107</v>
      </c>
    </row>
    <row r="43" spans="2:13" ht="27.75" customHeight="1" x14ac:dyDescent="0.2">
      <c r="B43" s="1201"/>
      <c r="C43" s="1202"/>
      <c r="D43" s="85"/>
      <c r="E43" s="1205" t="s">
        <v>26</v>
      </c>
      <c r="F43" s="1205"/>
      <c r="G43" s="1205"/>
      <c r="H43" s="1206"/>
      <c r="I43" s="86">
        <v>2337</v>
      </c>
      <c r="J43" s="87">
        <v>2871</v>
      </c>
      <c r="K43" s="87">
        <v>2877</v>
      </c>
      <c r="L43" s="87">
        <v>2873</v>
      </c>
      <c r="M43" s="88">
        <v>2790</v>
      </c>
    </row>
    <row r="44" spans="2:13" ht="27.75" customHeight="1" x14ac:dyDescent="0.2">
      <c r="B44" s="1201"/>
      <c r="C44" s="1202"/>
      <c r="D44" s="85"/>
      <c r="E44" s="1205" t="s">
        <v>27</v>
      </c>
      <c r="F44" s="1205"/>
      <c r="G44" s="1205"/>
      <c r="H44" s="1206"/>
      <c r="I44" s="86">
        <v>1069</v>
      </c>
      <c r="J44" s="87">
        <v>797</v>
      </c>
      <c r="K44" s="87">
        <v>576</v>
      </c>
      <c r="L44" s="87">
        <v>823</v>
      </c>
      <c r="M44" s="88">
        <v>792</v>
      </c>
    </row>
    <row r="45" spans="2:13" ht="27.75" customHeight="1" x14ac:dyDescent="0.2">
      <c r="B45" s="1201"/>
      <c r="C45" s="1202"/>
      <c r="D45" s="85"/>
      <c r="E45" s="1205" t="s">
        <v>28</v>
      </c>
      <c r="F45" s="1205"/>
      <c r="G45" s="1205"/>
      <c r="H45" s="1206"/>
      <c r="I45" s="86">
        <v>1847</v>
      </c>
      <c r="J45" s="87">
        <v>1576</v>
      </c>
      <c r="K45" s="87">
        <v>1090</v>
      </c>
      <c r="L45" s="87">
        <v>901</v>
      </c>
      <c r="M45" s="88">
        <v>815</v>
      </c>
    </row>
    <row r="46" spans="2:13" ht="27.75" customHeight="1" x14ac:dyDescent="0.2">
      <c r="B46" s="1201"/>
      <c r="C46" s="1202"/>
      <c r="D46" s="85"/>
      <c r="E46" s="1205" t="s">
        <v>29</v>
      </c>
      <c r="F46" s="1205"/>
      <c r="G46" s="1205"/>
      <c r="H46" s="1206"/>
      <c r="I46" s="86">
        <v>415</v>
      </c>
      <c r="J46" s="87">
        <v>92</v>
      </c>
      <c r="K46" s="87">
        <v>0</v>
      </c>
      <c r="L46" s="87">
        <v>0</v>
      </c>
      <c r="M46" s="88" t="s">
        <v>483</v>
      </c>
    </row>
    <row r="47" spans="2:13" ht="27.75" customHeight="1" x14ac:dyDescent="0.2">
      <c r="B47" s="1201"/>
      <c r="C47" s="1202"/>
      <c r="D47" s="85"/>
      <c r="E47" s="1205" t="s">
        <v>30</v>
      </c>
      <c r="F47" s="1205"/>
      <c r="G47" s="1205"/>
      <c r="H47" s="1206"/>
      <c r="I47" s="86" t="s">
        <v>483</v>
      </c>
      <c r="J47" s="87" t="s">
        <v>483</v>
      </c>
      <c r="K47" s="87" t="s">
        <v>483</v>
      </c>
      <c r="L47" s="87" t="s">
        <v>483</v>
      </c>
      <c r="M47" s="88" t="s">
        <v>483</v>
      </c>
    </row>
    <row r="48" spans="2:13" ht="27.75" customHeight="1" x14ac:dyDescent="0.2">
      <c r="B48" s="1203"/>
      <c r="C48" s="1204"/>
      <c r="D48" s="85"/>
      <c r="E48" s="1205" t="s">
        <v>31</v>
      </c>
      <c r="F48" s="1205"/>
      <c r="G48" s="1205"/>
      <c r="H48" s="1206"/>
      <c r="I48" s="86" t="s">
        <v>483</v>
      </c>
      <c r="J48" s="87" t="s">
        <v>483</v>
      </c>
      <c r="K48" s="87" t="s">
        <v>483</v>
      </c>
      <c r="L48" s="87" t="s">
        <v>483</v>
      </c>
      <c r="M48" s="88" t="s">
        <v>483</v>
      </c>
    </row>
    <row r="49" spans="2:13" ht="27.75" customHeight="1" x14ac:dyDescent="0.2">
      <c r="B49" s="1199" t="s">
        <v>32</v>
      </c>
      <c r="C49" s="1200"/>
      <c r="D49" s="89"/>
      <c r="E49" s="1205" t="s">
        <v>33</v>
      </c>
      <c r="F49" s="1205"/>
      <c r="G49" s="1205"/>
      <c r="H49" s="1206"/>
      <c r="I49" s="86">
        <v>2232</v>
      </c>
      <c r="J49" s="87">
        <v>2701</v>
      </c>
      <c r="K49" s="87">
        <v>2956</v>
      </c>
      <c r="L49" s="87">
        <v>3349</v>
      </c>
      <c r="M49" s="88">
        <v>3288</v>
      </c>
    </row>
    <row r="50" spans="2:13" ht="27.75" customHeight="1" x14ac:dyDescent="0.2">
      <c r="B50" s="1201"/>
      <c r="C50" s="1202"/>
      <c r="D50" s="85"/>
      <c r="E50" s="1205" t="s">
        <v>34</v>
      </c>
      <c r="F50" s="1205"/>
      <c r="G50" s="1205"/>
      <c r="H50" s="1206"/>
      <c r="I50" s="86">
        <v>4</v>
      </c>
      <c r="J50" s="87">
        <v>3</v>
      </c>
      <c r="K50" s="87">
        <v>2</v>
      </c>
      <c r="L50" s="87">
        <v>1</v>
      </c>
      <c r="M50" s="88">
        <v>0</v>
      </c>
    </row>
    <row r="51" spans="2:13" ht="27.75" customHeight="1" x14ac:dyDescent="0.2">
      <c r="B51" s="1203"/>
      <c r="C51" s="1204"/>
      <c r="D51" s="85"/>
      <c r="E51" s="1205" t="s">
        <v>35</v>
      </c>
      <c r="F51" s="1205"/>
      <c r="G51" s="1205"/>
      <c r="H51" s="1206"/>
      <c r="I51" s="86">
        <v>6921</v>
      </c>
      <c r="J51" s="87">
        <v>7447</v>
      </c>
      <c r="K51" s="87">
        <v>7986</v>
      </c>
      <c r="L51" s="87">
        <v>8352</v>
      </c>
      <c r="M51" s="88">
        <v>8357</v>
      </c>
    </row>
    <row r="52" spans="2:13" ht="27.75" customHeight="1" thickBot="1" x14ac:dyDescent="0.25">
      <c r="B52" s="1207" t="s">
        <v>36</v>
      </c>
      <c r="C52" s="1208"/>
      <c r="D52" s="90"/>
      <c r="E52" s="1209" t="s">
        <v>37</v>
      </c>
      <c r="F52" s="1209"/>
      <c r="G52" s="1209"/>
      <c r="H52" s="1210"/>
      <c r="I52" s="91">
        <v>3254</v>
      </c>
      <c r="J52" s="92">
        <v>2321</v>
      </c>
      <c r="K52" s="92">
        <v>1830</v>
      </c>
      <c r="L52" s="92">
        <v>1438</v>
      </c>
      <c r="M52" s="93">
        <v>1377</v>
      </c>
    </row>
    <row r="53" spans="2:13" ht="27.75" customHeight="1" x14ac:dyDescent="0.2">
      <c r="B53" s="94" t="s">
        <v>38</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52" zoomScaleNormal="100" zoomScaleSheetLayoutView="55" workbookViewId="0">
      <selection activeCell="G65" sqref="G65:O69"/>
    </sheetView>
  </sheetViews>
  <sheetFormatPr defaultColWidth="0" defaultRowHeight="13.5" customHeight="1" zeroHeight="1" x14ac:dyDescent="0.2"/>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x14ac:dyDescent="0.2">
      <c r="A1" s="342"/>
      <c r="B1" s="343"/>
      <c r="P1" s="244"/>
      <c r="Q1" s="244"/>
    </row>
    <row r="2" spans="1:51" ht="25.8" x14ac:dyDescent="0.3">
      <c r="A2" s="342"/>
      <c r="C2" s="344"/>
      <c r="P2" s="244"/>
      <c r="Q2" s="244"/>
    </row>
    <row r="3" spans="1:51" ht="25.8" x14ac:dyDescent="0.3">
      <c r="A3" s="342"/>
      <c r="C3" s="344"/>
      <c r="P3" s="244"/>
      <c r="Q3" s="244"/>
    </row>
    <row r="4" spans="1:51" s="345" customFormat="1" ht="13.2" x14ac:dyDescent="0.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2" x14ac:dyDescent="0.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2"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2" x14ac:dyDescent="0.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2" x14ac:dyDescent="0.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2" x14ac:dyDescent="0.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2" x14ac:dyDescent="0.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ht="13.2" x14ac:dyDescent="0.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2" x14ac:dyDescent="0.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ht="13.2" x14ac:dyDescent="0.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2">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2" x14ac:dyDescent="0.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2" x14ac:dyDescent="0.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2" x14ac:dyDescent="0.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2" x14ac:dyDescent="0.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2" x14ac:dyDescent="0.2">
      <c r="P19" s="244"/>
      <c r="Q19" s="244"/>
    </row>
    <row r="20" spans="1:259" ht="13.2" x14ac:dyDescent="0.2">
      <c r="P20" s="244"/>
      <c r="Q20" s="244"/>
    </row>
    <row r="21" spans="1:259" ht="16.2" x14ac:dyDescent="0.2">
      <c r="B21" s="346"/>
      <c r="C21" s="246"/>
      <c r="D21" s="246"/>
      <c r="E21" s="246"/>
      <c r="F21" s="246"/>
      <c r="G21" s="246"/>
      <c r="H21" s="246"/>
      <c r="I21" s="246"/>
      <c r="J21" s="246"/>
      <c r="K21" s="246"/>
      <c r="L21" s="246"/>
      <c r="M21" s="246"/>
      <c r="N21" s="347"/>
      <c r="O21" s="246"/>
      <c r="P21" s="247"/>
      <c r="Q21" s="244"/>
      <c r="IY21" s="348"/>
    </row>
    <row r="22" spans="1:259" ht="16.2" x14ac:dyDescent="0.2">
      <c r="B22" s="248"/>
      <c r="IY22" s="349"/>
    </row>
    <row r="23" spans="1:259" ht="13.2" x14ac:dyDescent="0.2">
      <c r="B23" s="248"/>
    </row>
    <row r="24" spans="1:259" ht="13.2" x14ac:dyDescent="0.2">
      <c r="B24" s="248"/>
    </row>
    <row r="25" spans="1:259" ht="13.2" x14ac:dyDescent="0.2">
      <c r="B25" s="248"/>
    </row>
    <row r="26" spans="1:259" ht="13.2" x14ac:dyDescent="0.2">
      <c r="B26" s="248"/>
    </row>
    <row r="27" spans="1:259" ht="13.2" x14ac:dyDescent="0.2">
      <c r="B27" s="248"/>
    </row>
    <row r="28" spans="1:259" ht="13.2" x14ac:dyDescent="0.2">
      <c r="B28" s="248"/>
    </row>
    <row r="29" spans="1:259" ht="13.2" x14ac:dyDescent="0.2">
      <c r="B29" s="248"/>
    </row>
    <row r="30" spans="1:259" ht="13.2" x14ac:dyDescent="0.2">
      <c r="B30" s="248"/>
    </row>
    <row r="31" spans="1:259" ht="13.2" x14ac:dyDescent="0.2">
      <c r="B31" s="248"/>
    </row>
    <row r="32" spans="1:259" ht="13.2" x14ac:dyDescent="0.2">
      <c r="B32" s="248"/>
    </row>
    <row r="33" spans="2:17" ht="13.2" x14ac:dyDescent="0.2">
      <c r="B33" s="248"/>
    </row>
    <row r="34" spans="2:17" ht="13.2" x14ac:dyDescent="0.2">
      <c r="B34" s="248"/>
    </row>
    <row r="35" spans="2:17" ht="13.2" x14ac:dyDescent="0.2">
      <c r="B35" s="248"/>
    </row>
    <row r="36" spans="2:17" ht="13.2" x14ac:dyDescent="0.2">
      <c r="B36" s="248"/>
    </row>
    <row r="37" spans="2:17" ht="13.2" x14ac:dyDescent="0.2">
      <c r="B37" s="248"/>
    </row>
    <row r="38" spans="2:17" ht="13.2" x14ac:dyDescent="0.2">
      <c r="B38" s="248"/>
    </row>
    <row r="39" spans="2:17" ht="13.2" x14ac:dyDescent="0.2">
      <c r="B39" s="340"/>
      <c r="C39" s="306"/>
      <c r="D39" s="306"/>
      <c r="E39" s="306"/>
      <c r="F39" s="306"/>
      <c r="G39" s="306"/>
      <c r="H39" s="306"/>
      <c r="I39" s="306"/>
      <c r="J39" s="306"/>
      <c r="K39" s="306"/>
      <c r="L39" s="306"/>
      <c r="M39" s="306"/>
      <c r="N39" s="306"/>
      <c r="O39" s="306"/>
      <c r="P39" s="341"/>
    </row>
    <row r="40" spans="2:17" ht="13.2" x14ac:dyDescent="0.2">
      <c r="B40" s="350"/>
      <c r="C40" s="244"/>
      <c r="D40" s="244"/>
      <c r="E40" s="244"/>
      <c r="F40" s="244"/>
      <c r="G40" s="244"/>
      <c r="H40" s="244"/>
      <c r="I40" s="244"/>
      <c r="J40" s="244"/>
      <c r="K40" s="244"/>
      <c r="L40" s="244"/>
      <c r="M40" s="244"/>
      <c r="N40" s="244"/>
      <c r="O40" s="244"/>
      <c r="P40" s="350"/>
      <c r="Q40" s="244"/>
    </row>
    <row r="41" spans="2:17" ht="16.2" x14ac:dyDescent="0.2">
      <c r="B41" s="245" t="s">
        <v>548</v>
      </c>
      <c r="C41" s="246"/>
      <c r="D41" s="246"/>
      <c r="E41" s="246"/>
      <c r="F41" s="246"/>
      <c r="G41" s="246"/>
      <c r="H41" s="246"/>
      <c r="I41" s="246"/>
      <c r="J41" s="246"/>
      <c r="K41" s="246"/>
      <c r="L41" s="246"/>
      <c r="M41" s="246"/>
      <c r="N41" s="246"/>
      <c r="O41" s="246"/>
      <c r="P41" s="247"/>
    </row>
    <row r="42" spans="2:17" ht="13.2" x14ac:dyDescent="0.2">
      <c r="B42" s="248"/>
      <c r="C42" s="244"/>
      <c r="D42" s="244"/>
      <c r="E42" s="244"/>
      <c r="F42" s="244"/>
      <c r="G42" s="351" t="s">
        <v>549</v>
      </c>
      <c r="I42" s="352"/>
      <c r="J42" s="352"/>
      <c r="K42" s="352"/>
      <c r="L42" s="244"/>
      <c r="M42" s="244"/>
      <c r="N42" s="244"/>
      <c r="O42" s="244"/>
    </row>
    <row r="43" spans="2:17" ht="13.2" x14ac:dyDescent="0.2">
      <c r="B43" s="248"/>
      <c r="C43" s="244"/>
      <c r="D43" s="244"/>
      <c r="E43" s="244"/>
      <c r="F43" s="244"/>
      <c r="G43" s="1251"/>
      <c r="H43" s="1228"/>
      <c r="I43" s="1228"/>
      <c r="J43" s="1228"/>
      <c r="K43" s="1228"/>
      <c r="L43" s="1228"/>
      <c r="M43" s="1228"/>
      <c r="N43" s="1228"/>
      <c r="O43" s="1229"/>
    </row>
    <row r="44" spans="2:17" ht="13.2" x14ac:dyDescent="0.2">
      <c r="B44" s="248"/>
      <c r="C44" s="244"/>
      <c r="D44" s="244"/>
      <c r="E44" s="244"/>
      <c r="F44" s="244"/>
      <c r="G44" s="1230"/>
      <c r="H44" s="1231"/>
      <c r="I44" s="1231"/>
      <c r="J44" s="1231"/>
      <c r="K44" s="1231"/>
      <c r="L44" s="1231"/>
      <c r="M44" s="1231"/>
      <c r="N44" s="1231"/>
      <c r="O44" s="1232"/>
    </row>
    <row r="45" spans="2:17" ht="13.2" x14ac:dyDescent="0.2">
      <c r="B45" s="248"/>
      <c r="C45" s="244"/>
      <c r="D45" s="244"/>
      <c r="E45" s="244"/>
      <c r="F45" s="244"/>
      <c r="G45" s="1230"/>
      <c r="H45" s="1231"/>
      <c r="I45" s="1231"/>
      <c r="J45" s="1231"/>
      <c r="K45" s="1231"/>
      <c r="L45" s="1231"/>
      <c r="M45" s="1231"/>
      <c r="N45" s="1231"/>
      <c r="O45" s="1232"/>
    </row>
    <row r="46" spans="2:17" ht="13.2" x14ac:dyDescent="0.2">
      <c r="B46" s="248"/>
      <c r="C46" s="244"/>
      <c r="D46" s="244"/>
      <c r="E46" s="244"/>
      <c r="F46" s="244"/>
      <c r="G46" s="1230"/>
      <c r="H46" s="1231"/>
      <c r="I46" s="1231"/>
      <c r="J46" s="1231"/>
      <c r="K46" s="1231"/>
      <c r="L46" s="1231"/>
      <c r="M46" s="1231"/>
      <c r="N46" s="1231"/>
      <c r="O46" s="1232"/>
    </row>
    <row r="47" spans="2:17" ht="13.2" x14ac:dyDescent="0.2">
      <c r="B47" s="248"/>
      <c r="C47" s="244"/>
      <c r="D47" s="244"/>
      <c r="E47" s="244"/>
      <c r="F47" s="244"/>
      <c r="G47" s="1233"/>
      <c r="H47" s="1234"/>
      <c r="I47" s="1234"/>
      <c r="J47" s="1234"/>
      <c r="K47" s="1234"/>
      <c r="L47" s="1234"/>
      <c r="M47" s="1234"/>
      <c r="N47" s="1234"/>
      <c r="O47" s="1235"/>
    </row>
    <row r="48" spans="2:17" ht="13.2" x14ac:dyDescent="0.2">
      <c r="B48" s="248"/>
      <c r="C48" s="244"/>
      <c r="D48" s="244"/>
      <c r="E48" s="244"/>
      <c r="F48" s="244"/>
      <c r="G48" s="244"/>
      <c r="H48" s="353"/>
      <c r="I48" s="353"/>
      <c r="J48" s="353"/>
    </row>
    <row r="49" spans="1:17" ht="13.2" x14ac:dyDescent="0.2">
      <c r="B49" s="248"/>
      <c r="C49" s="244"/>
      <c r="D49" s="244"/>
      <c r="E49" s="244"/>
      <c r="F49" s="244"/>
      <c r="G49" s="243" t="s">
        <v>550</v>
      </c>
    </row>
    <row r="50" spans="1:17" ht="13.2" x14ac:dyDescent="0.2">
      <c r="B50" s="248"/>
      <c r="C50" s="244"/>
      <c r="D50" s="244"/>
      <c r="E50" s="244"/>
      <c r="F50" s="244"/>
      <c r="G50" s="1236"/>
      <c r="H50" s="1237"/>
      <c r="I50" s="1237"/>
      <c r="J50" s="1238"/>
      <c r="K50" s="354" t="s">
        <v>523</v>
      </c>
      <c r="L50" s="354" t="s">
        <v>524</v>
      </c>
      <c r="M50" s="354" t="s">
        <v>525</v>
      </c>
      <c r="N50" s="354" t="s">
        <v>526</v>
      </c>
      <c r="O50" s="354" t="s">
        <v>527</v>
      </c>
    </row>
    <row r="51" spans="1:17" ht="13.2" x14ac:dyDescent="0.2">
      <c r="B51" s="248"/>
      <c r="C51" s="244"/>
      <c r="D51" s="244"/>
      <c r="E51" s="244"/>
      <c r="F51" s="244"/>
      <c r="G51" s="1239" t="s">
        <v>551</v>
      </c>
      <c r="H51" s="1240"/>
      <c r="I51" s="1245" t="s">
        <v>552</v>
      </c>
      <c r="J51" s="1245"/>
      <c r="K51" s="1249"/>
      <c r="L51" s="1249"/>
      <c r="M51" s="1249"/>
      <c r="N51" s="1249"/>
      <c r="O51" s="1249"/>
    </row>
    <row r="52" spans="1:17" ht="13.2" x14ac:dyDescent="0.2">
      <c r="B52" s="248"/>
      <c r="C52" s="244"/>
      <c r="D52" s="244"/>
      <c r="E52" s="244"/>
      <c r="F52" s="244"/>
      <c r="G52" s="1241"/>
      <c r="H52" s="1242"/>
      <c r="I52" s="1246"/>
      <c r="J52" s="1246"/>
      <c r="K52" s="1215"/>
      <c r="L52" s="1215"/>
      <c r="M52" s="1215"/>
      <c r="N52" s="1215"/>
      <c r="O52" s="1215"/>
    </row>
    <row r="53" spans="1:17" ht="13.2" x14ac:dyDescent="0.2">
      <c r="A53" s="355"/>
      <c r="B53" s="248"/>
      <c r="C53" s="244"/>
      <c r="D53" s="244"/>
      <c r="E53" s="244"/>
      <c r="F53" s="244"/>
      <c r="G53" s="1241"/>
      <c r="H53" s="1242"/>
      <c r="I53" s="1225" t="s">
        <v>553</v>
      </c>
      <c r="J53" s="1225"/>
      <c r="K53" s="1250"/>
      <c r="L53" s="1250"/>
      <c r="M53" s="1250"/>
      <c r="N53" s="1250"/>
      <c r="O53" s="1250"/>
    </row>
    <row r="54" spans="1:17" ht="13.2" x14ac:dyDescent="0.2">
      <c r="A54" s="355"/>
      <c r="B54" s="248"/>
      <c r="C54" s="244"/>
      <c r="D54" s="244"/>
      <c r="E54" s="244"/>
      <c r="F54" s="244"/>
      <c r="G54" s="1243"/>
      <c r="H54" s="1244"/>
      <c r="I54" s="1225"/>
      <c r="J54" s="1225"/>
      <c r="K54" s="1248"/>
      <c r="L54" s="1248"/>
      <c r="M54" s="1248"/>
      <c r="N54" s="1248"/>
      <c r="O54" s="1248"/>
    </row>
    <row r="55" spans="1:17" ht="13.2" x14ac:dyDescent="0.2">
      <c r="A55" s="355"/>
      <c r="B55" s="248"/>
      <c r="C55" s="244"/>
      <c r="D55" s="244"/>
      <c r="E55" s="244"/>
      <c r="F55" s="244"/>
      <c r="G55" s="1219" t="s">
        <v>554</v>
      </c>
      <c r="H55" s="1220"/>
      <c r="I55" s="1225" t="s">
        <v>552</v>
      </c>
      <c r="J55" s="1225"/>
      <c r="K55" s="1249"/>
      <c r="L55" s="1249"/>
      <c r="M55" s="1249"/>
      <c r="N55" s="1249"/>
      <c r="O55" s="1249"/>
    </row>
    <row r="56" spans="1:17" ht="13.2" x14ac:dyDescent="0.2">
      <c r="A56" s="355"/>
      <c r="B56" s="248"/>
      <c r="C56" s="244"/>
      <c r="D56" s="244"/>
      <c r="E56" s="244"/>
      <c r="F56" s="244"/>
      <c r="G56" s="1221"/>
      <c r="H56" s="1222"/>
      <c r="I56" s="1225"/>
      <c r="J56" s="1225"/>
      <c r="K56" s="1215"/>
      <c r="L56" s="1215"/>
      <c r="M56" s="1215"/>
      <c r="N56" s="1215"/>
      <c r="O56" s="1215"/>
    </row>
    <row r="57" spans="1:17" s="355" customFormat="1" ht="13.2" x14ac:dyDescent="0.2">
      <c r="B57" s="356"/>
      <c r="C57" s="352"/>
      <c r="D57" s="352"/>
      <c r="E57" s="352"/>
      <c r="F57" s="352"/>
      <c r="G57" s="1221"/>
      <c r="H57" s="1222"/>
      <c r="I57" s="1217" t="s">
        <v>553</v>
      </c>
      <c r="J57" s="1217"/>
      <c r="K57" s="1250"/>
      <c r="L57" s="1250"/>
      <c r="M57" s="1250"/>
      <c r="N57" s="1250"/>
      <c r="O57" s="1250"/>
      <c r="P57" s="357"/>
      <c r="Q57" s="356"/>
    </row>
    <row r="58" spans="1:17" s="355" customFormat="1" ht="13.2" x14ac:dyDescent="0.2">
      <c r="A58" s="243"/>
      <c r="B58" s="356"/>
      <c r="C58" s="352"/>
      <c r="D58" s="352"/>
      <c r="E58" s="352"/>
      <c r="F58" s="352"/>
      <c r="G58" s="1223"/>
      <c r="H58" s="1224"/>
      <c r="I58" s="1217"/>
      <c r="J58" s="1217"/>
      <c r="K58" s="1248"/>
      <c r="L58" s="1248"/>
      <c r="M58" s="1248"/>
      <c r="N58" s="1248"/>
      <c r="O58" s="1248"/>
      <c r="P58" s="357"/>
      <c r="Q58" s="356"/>
    </row>
    <row r="59" spans="1:17" s="355" customFormat="1" ht="13.2" x14ac:dyDescent="0.2">
      <c r="A59" s="243"/>
      <c r="B59" s="356"/>
      <c r="C59" s="352"/>
      <c r="D59" s="352"/>
      <c r="E59" s="352"/>
      <c r="F59" s="352"/>
      <c r="G59" s="352"/>
      <c r="H59" s="352"/>
      <c r="I59" s="352"/>
      <c r="J59" s="352"/>
      <c r="K59" s="358"/>
      <c r="L59" s="358"/>
      <c r="M59" s="358"/>
      <c r="N59" s="358"/>
      <c r="O59" s="358"/>
      <c r="P59" s="357"/>
      <c r="Q59" s="356"/>
    </row>
    <row r="60" spans="1:17" s="355" customFormat="1" ht="13.2" x14ac:dyDescent="0.2">
      <c r="A60" s="243"/>
      <c r="B60" s="356"/>
      <c r="C60" s="352"/>
      <c r="D60" s="352"/>
      <c r="E60" s="352"/>
      <c r="F60" s="352"/>
      <c r="G60" s="352"/>
      <c r="H60" s="352"/>
      <c r="I60" s="352"/>
      <c r="J60" s="352"/>
      <c r="K60" s="358"/>
      <c r="L60" s="358"/>
      <c r="M60" s="358"/>
      <c r="N60" s="358"/>
      <c r="O60" s="358"/>
      <c r="P60" s="357"/>
      <c r="Q60" s="356"/>
    </row>
    <row r="61" spans="1:17" s="355" customFormat="1" ht="13.2" x14ac:dyDescent="0.2">
      <c r="A61" s="243"/>
      <c r="B61" s="359"/>
      <c r="C61" s="360"/>
      <c r="D61" s="360"/>
      <c r="E61" s="360"/>
      <c r="F61" s="360"/>
      <c r="G61" s="360"/>
      <c r="H61" s="360"/>
      <c r="I61" s="360"/>
      <c r="J61" s="360"/>
      <c r="K61" s="360"/>
      <c r="L61" s="360"/>
      <c r="M61" s="361"/>
      <c r="N61" s="361"/>
      <c r="O61" s="361"/>
      <c r="P61" s="362"/>
      <c r="Q61" s="356"/>
    </row>
    <row r="62" spans="1:17" ht="13.2" x14ac:dyDescent="0.2">
      <c r="B62" s="350"/>
      <c r="C62" s="350"/>
      <c r="D62" s="350"/>
      <c r="E62" s="350"/>
      <c r="F62" s="350"/>
      <c r="G62" s="350"/>
      <c r="H62" s="350"/>
      <c r="I62" s="350"/>
      <c r="J62" s="350"/>
      <c r="K62" s="350"/>
      <c r="L62" s="350"/>
      <c r="M62" s="350"/>
      <c r="N62" s="350"/>
      <c r="O62" s="350"/>
      <c r="P62" s="350"/>
      <c r="Q62" s="244"/>
    </row>
    <row r="63" spans="1:17" ht="16.2" x14ac:dyDescent="0.2">
      <c r="B63" s="307" t="s">
        <v>555</v>
      </c>
      <c r="C63" s="244"/>
      <c r="D63" s="244"/>
      <c r="E63" s="244"/>
      <c r="F63" s="244"/>
      <c r="G63" s="244"/>
      <c r="H63" s="244"/>
      <c r="I63" s="244"/>
      <c r="J63" s="244"/>
      <c r="K63" s="244"/>
      <c r="L63" s="244"/>
      <c r="M63" s="244"/>
      <c r="N63" s="244"/>
      <c r="O63" s="244"/>
    </row>
    <row r="64" spans="1:17" ht="13.2" x14ac:dyDescent="0.2">
      <c r="B64" s="248"/>
      <c r="C64" s="244"/>
      <c r="D64" s="244"/>
      <c r="E64" s="244"/>
      <c r="F64" s="244"/>
      <c r="G64" s="351" t="s">
        <v>549</v>
      </c>
      <c r="I64" s="352"/>
      <c r="J64" s="352"/>
      <c r="K64" s="352"/>
      <c r="L64" s="244"/>
      <c r="M64" s="244"/>
      <c r="N64" s="244"/>
      <c r="O64" s="244"/>
    </row>
    <row r="65" spans="2:30" ht="13.2" x14ac:dyDescent="0.2">
      <c r="B65" s="248"/>
      <c r="C65" s="244"/>
      <c r="D65" s="244"/>
      <c r="E65" s="244"/>
      <c r="F65" s="244"/>
      <c r="G65" s="1227" t="s">
        <v>558</v>
      </c>
      <c r="H65" s="1228"/>
      <c r="I65" s="1228"/>
      <c r="J65" s="1228"/>
      <c r="K65" s="1228"/>
      <c r="L65" s="1228"/>
      <c r="M65" s="1228"/>
      <c r="N65" s="1228"/>
      <c r="O65" s="1229"/>
    </row>
    <row r="66" spans="2:30" ht="13.2" x14ac:dyDescent="0.2">
      <c r="B66" s="248"/>
      <c r="C66" s="244"/>
      <c r="D66" s="244"/>
      <c r="E66" s="244"/>
      <c r="F66" s="244"/>
      <c r="G66" s="1230"/>
      <c r="H66" s="1231"/>
      <c r="I66" s="1231"/>
      <c r="J66" s="1231"/>
      <c r="K66" s="1231"/>
      <c r="L66" s="1231"/>
      <c r="M66" s="1231"/>
      <c r="N66" s="1231"/>
      <c r="O66" s="1232"/>
    </row>
    <row r="67" spans="2:30" ht="13.2" x14ac:dyDescent="0.2">
      <c r="B67" s="248"/>
      <c r="C67" s="244"/>
      <c r="D67" s="244"/>
      <c r="E67" s="244"/>
      <c r="F67" s="244"/>
      <c r="G67" s="1230"/>
      <c r="H67" s="1231"/>
      <c r="I67" s="1231"/>
      <c r="J67" s="1231"/>
      <c r="K67" s="1231"/>
      <c r="L67" s="1231"/>
      <c r="M67" s="1231"/>
      <c r="N67" s="1231"/>
      <c r="O67" s="1232"/>
    </row>
    <row r="68" spans="2:30" ht="13.2" x14ac:dyDescent="0.2">
      <c r="B68" s="248"/>
      <c r="C68" s="244"/>
      <c r="D68" s="244"/>
      <c r="E68" s="244"/>
      <c r="F68" s="244"/>
      <c r="G68" s="1230"/>
      <c r="H68" s="1231"/>
      <c r="I68" s="1231"/>
      <c r="J68" s="1231"/>
      <c r="K68" s="1231"/>
      <c r="L68" s="1231"/>
      <c r="M68" s="1231"/>
      <c r="N68" s="1231"/>
      <c r="O68" s="1232"/>
    </row>
    <row r="69" spans="2:30" ht="13.2" x14ac:dyDescent="0.2">
      <c r="B69" s="248"/>
      <c r="C69" s="244"/>
      <c r="D69" s="244"/>
      <c r="E69" s="244"/>
      <c r="F69" s="244"/>
      <c r="G69" s="1233"/>
      <c r="H69" s="1234"/>
      <c r="I69" s="1234"/>
      <c r="J69" s="1234"/>
      <c r="K69" s="1234"/>
      <c r="L69" s="1234"/>
      <c r="M69" s="1234"/>
      <c r="N69" s="1234"/>
      <c r="O69" s="1235"/>
    </row>
    <row r="70" spans="2:30" ht="13.2" x14ac:dyDescent="0.2">
      <c r="B70" s="248"/>
      <c r="C70" s="244"/>
      <c r="D70" s="244"/>
      <c r="E70" s="244"/>
      <c r="F70" s="244"/>
      <c r="G70" s="244"/>
      <c r="H70" s="363"/>
      <c r="I70" s="363"/>
      <c r="J70" s="364"/>
      <c r="K70" s="364"/>
      <c r="L70" s="365"/>
      <c r="M70" s="364"/>
      <c r="N70" s="365"/>
      <c r="O70" s="366"/>
    </row>
    <row r="71" spans="2:30" ht="13.2" x14ac:dyDescent="0.2">
      <c r="B71" s="248"/>
      <c r="C71" s="244"/>
      <c r="D71" s="244"/>
      <c r="E71" s="244"/>
      <c r="F71" s="244"/>
      <c r="G71" s="367" t="s">
        <v>556</v>
      </c>
      <c r="I71" s="368"/>
      <c r="J71" s="364"/>
      <c r="K71" s="364"/>
      <c r="L71" s="365"/>
      <c r="M71" s="364"/>
      <c r="N71" s="365"/>
      <c r="O71" s="366"/>
    </row>
    <row r="72" spans="2:30" ht="13.2" x14ac:dyDescent="0.2">
      <c r="B72" s="248"/>
      <c r="C72" s="244"/>
      <c r="D72" s="244"/>
      <c r="E72" s="244"/>
      <c r="F72" s="244"/>
      <c r="G72" s="1236"/>
      <c r="H72" s="1237"/>
      <c r="I72" s="1237"/>
      <c r="J72" s="1238"/>
      <c r="K72" s="354" t="s">
        <v>523</v>
      </c>
      <c r="L72" s="354" t="s">
        <v>524</v>
      </c>
      <c r="M72" s="354" t="s">
        <v>525</v>
      </c>
      <c r="N72" s="354" t="s">
        <v>526</v>
      </c>
      <c r="O72" s="354" t="s">
        <v>527</v>
      </c>
    </row>
    <row r="73" spans="2:30" ht="13.2" x14ac:dyDescent="0.2">
      <c r="B73" s="248"/>
      <c r="C73" s="244"/>
      <c r="D73" s="244"/>
      <c r="E73" s="244"/>
      <c r="F73" s="244"/>
      <c r="G73" s="1239" t="s">
        <v>551</v>
      </c>
      <c r="H73" s="1240"/>
      <c r="I73" s="1245" t="s">
        <v>552</v>
      </c>
      <c r="J73" s="1245"/>
      <c r="K73" s="1226">
        <v>61.5</v>
      </c>
      <c r="L73" s="1226">
        <v>44.3</v>
      </c>
      <c r="M73" s="1215">
        <v>34.5</v>
      </c>
      <c r="N73" s="1215">
        <v>27.6</v>
      </c>
      <c r="O73" s="1215">
        <v>25.9</v>
      </c>
      <c r="S73" s="243">
        <v>9.9</v>
      </c>
    </row>
    <row r="74" spans="2:30" ht="13.2" x14ac:dyDescent="0.2">
      <c r="B74" s="248"/>
      <c r="C74" s="244"/>
      <c r="D74" s="244"/>
      <c r="E74" s="244"/>
      <c r="F74" s="244"/>
      <c r="G74" s="1241"/>
      <c r="H74" s="1242"/>
      <c r="I74" s="1246"/>
      <c r="J74" s="1246"/>
      <c r="K74" s="1226"/>
      <c r="L74" s="1226"/>
      <c r="M74" s="1215"/>
      <c r="N74" s="1215"/>
      <c r="O74" s="1215"/>
    </row>
    <row r="75" spans="2:30" ht="13.2" x14ac:dyDescent="0.2">
      <c r="B75" s="248"/>
      <c r="C75" s="244"/>
      <c r="D75" s="244"/>
      <c r="E75" s="244"/>
      <c r="F75" s="244"/>
      <c r="G75" s="1241"/>
      <c r="H75" s="1242"/>
      <c r="I75" s="1225" t="s">
        <v>557</v>
      </c>
      <c r="J75" s="1225"/>
      <c r="K75" s="1247">
        <v>10.6</v>
      </c>
      <c r="L75" s="1247">
        <v>9.9</v>
      </c>
      <c r="M75" s="1247">
        <v>11.9</v>
      </c>
      <c r="N75" s="1247">
        <v>10.6</v>
      </c>
      <c r="O75" s="1247">
        <v>9.1999999999999993</v>
      </c>
      <c r="U75" s="243">
        <v>81.2</v>
      </c>
      <c r="W75" s="243">
        <v>87.2</v>
      </c>
      <c r="Y75" s="243">
        <v>99.8</v>
      </c>
      <c r="AA75" s="243">
        <v>109.5</v>
      </c>
      <c r="AC75" s="243">
        <v>115.2</v>
      </c>
    </row>
    <row r="76" spans="2:30" ht="13.2" x14ac:dyDescent="0.2">
      <c r="B76" s="248"/>
      <c r="C76" s="244"/>
      <c r="D76" s="244"/>
      <c r="E76" s="244"/>
      <c r="F76" s="244"/>
      <c r="G76" s="1243"/>
      <c r="H76" s="1244"/>
      <c r="I76" s="1225"/>
      <c r="J76" s="1225"/>
      <c r="K76" s="1248"/>
      <c r="L76" s="1248"/>
      <c r="M76" s="1248"/>
      <c r="N76" s="1248"/>
      <c r="O76" s="1248"/>
    </row>
    <row r="77" spans="2:30" ht="13.2" x14ac:dyDescent="0.2">
      <c r="B77" s="248"/>
      <c r="C77" s="244"/>
      <c r="D77" s="244"/>
      <c r="E77" s="244"/>
      <c r="F77" s="244"/>
      <c r="G77" s="1219" t="s">
        <v>554</v>
      </c>
      <c r="H77" s="1220"/>
      <c r="I77" s="1225" t="s">
        <v>552</v>
      </c>
      <c r="J77" s="1225"/>
      <c r="K77" s="1226">
        <v>44.4</v>
      </c>
      <c r="L77" s="1226">
        <v>43</v>
      </c>
      <c r="M77" s="1215">
        <v>37</v>
      </c>
      <c r="N77" s="1215">
        <v>27.8</v>
      </c>
      <c r="O77" s="1215">
        <v>20.2</v>
      </c>
      <c r="R77" s="243">
        <v>12.3</v>
      </c>
      <c r="T77" s="243">
        <v>11.1</v>
      </c>
    </row>
    <row r="78" spans="2:30" ht="13.2" x14ac:dyDescent="0.2">
      <c r="B78" s="248"/>
      <c r="C78" s="244"/>
      <c r="D78" s="244"/>
      <c r="E78" s="244"/>
      <c r="F78" s="244"/>
      <c r="G78" s="1221"/>
      <c r="H78" s="1222"/>
      <c r="I78" s="1225"/>
      <c r="J78" s="1225"/>
      <c r="K78" s="1226"/>
      <c r="L78" s="1226"/>
      <c r="M78" s="1215"/>
      <c r="N78" s="1215"/>
      <c r="O78" s="1215"/>
    </row>
    <row r="79" spans="2:30" ht="13.2" x14ac:dyDescent="0.2">
      <c r="B79" s="248"/>
      <c r="C79" s="244"/>
      <c r="D79" s="244"/>
      <c r="E79" s="244"/>
      <c r="F79" s="244"/>
      <c r="G79" s="1221"/>
      <c r="H79" s="1222"/>
      <c r="I79" s="1216" t="s">
        <v>557</v>
      </c>
      <c r="J79" s="1217"/>
      <c r="K79" s="1218">
        <v>11.1</v>
      </c>
      <c r="L79" s="1218">
        <v>10.3</v>
      </c>
      <c r="M79" s="1218">
        <v>9.4</v>
      </c>
      <c r="N79" s="1218">
        <v>8.1</v>
      </c>
      <c r="O79" s="1218">
        <v>7.1</v>
      </c>
      <c r="V79" s="243">
        <v>53.5</v>
      </c>
      <c r="X79" s="243">
        <v>48.2</v>
      </c>
      <c r="Z79" s="243">
        <v>34.200000000000003</v>
      </c>
      <c r="AB79" s="243">
        <v>30.3</v>
      </c>
      <c r="AD79" s="243">
        <v>28.9</v>
      </c>
    </row>
    <row r="80" spans="2:30" ht="13.2" x14ac:dyDescent="0.2">
      <c r="B80" s="248"/>
      <c r="C80" s="244"/>
      <c r="D80" s="244"/>
      <c r="E80" s="244"/>
      <c r="F80" s="244"/>
      <c r="G80" s="1223"/>
      <c r="H80" s="1224"/>
      <c r="I80" s="1217"/>
      <c r="J80" s="1217"/>
      <c r="K80" s="1218"/>
      <c r="L80" s="1218"/>
      <c r="M80" s="1218"/>
      <c r="N80" s="1218"/>
      <c r="O80" s="1218"/>
    </row>
    <row r="81" spans="2:17" ht="13.2" x14ac:dyDescent="0.2">
      <c r="B81" s="248"/>
      <c r="C81" s="244"/>
      <c r="D81" s="244"/>
      <c r="E81" s="244"/>
      <c r="F81" s="244"/>
      <c r="G81" s="244"/>
      <c r="H81" s="244"/>
      <c r="I81" s="244"/>
      <c r="J81" s="244"/>
      <c r="K81" s="369"/>
      <c r="L81" s="244"/>
      <c r="M81" s="244"/>
      <c r="N81" s="244"/>
      <c r="O81" s="244"/>
    </row>
    <row r="82" spans="2:17" ht="16.2" x14ac:dyDescent="0.2">
      <c r="B82" s="248"/>
      <c r="C82" s="244"/>
      <c r="D82" s="244"/>
      <c r="E82" s="244"/>
      <c r="F82" s="244"/>
      <c r="G82" s="244"/>
      <c r="H82" s="244"/>
      <c r="I82" s="244"/>
      <c r="J82" s="244"/>
      <c r="K82" s="370"/>
      <c r="L82" s="370"/>
      <c r="M82" s="370"/>
      <c r="N82" s="370"/>
      <c r="O82" s="370"/>
    </row>
    <row r="83" spans="2:17" ht="13.2" x14ac:dyDescent="0.2">
      <c r="B83" s="340"/>
      <c r="C83" s="306"/>
      <c r="D83" s="306"/>
      <c r="E83" s="306"/>
      <c r="F83" s="306"/>
      <c r="G83" s="306"/>
      <c r="H83" s="306"/>
      <c r="I83" s="306"/>
      <c r="J83" s="306"/>
      <c r="K83" s="306"/>
      <c r="L83" s="306"/>
      <c r="M83" s="306"/>
      <c r="N83" s="306"/>
      <c r="O83" s="306"/>
      <c r="P83" s="341"/>
    </row>
    <row r="84" spans="2:17" ht="13.2" x14ac:dyDescent="0.2">
      <c r="H84" s="244"/>
      <c r="I84" s="244"/>
      <c r="J84" s="244"/>
      <c r="K84" s="244"/>
      <c r="L84" s="244"/>
      <c r="M84" s="244"/>
      <c r="N84" s="244"/>
      <c r="O84" s="244"/>
      <c r="P84" s="244"/>
      <c r="Q84" s="244"/>
    </row>
    <row r="85" spans="2:17" ht="13.2" x14ac:dyDescent="0.2">
      <c r="B85" s="244"/>
      <c r="C85" s="244"/>
      <c r="D85" s="244"/>
      <c r="E85" s="244"/>
      <c r="F85" s="244"/>
      <c r="G85" s="244"/>
      <c r="H85" s="244"/>
      <c r="I85" s="244"/>
      <c r="J85" s="244"/>
      <c r="K85" s="244"/>
      <c r="L85" s="244"/>
      <c r="M85" s="244"/>
      <c r="N85" s="244"/>
      <c r="O85" s="244"/>
      <c r="P85" s="244"/>
      <c r="Q85" s="244"/>
    </row>
    <row r="86" spans="2:17" ht="13.2" hidden="1" x14ac:dyDescent="0.2">
      <c r="B86" s="244"/>
      <c r="C86" s="244"/>
      <c r="D86" s="244"/>
      <c r="E86" s="244"/>
      <c r="F86" s="244"/>
      <c r="G86" s="244"/>
      <c r="H86" s="244"/>
      <c r="I86" s="244"/>
      <c r="J86" s="244"/>
      <c r="K86" s="244"/>
      <c r="L86" s="244"/>
      <c r="M86" s="244"/>
      <c r="N86" s="244"/>
      <c r="O86" s="244"/>
      <c r="P86" s="244"/>
      <c r="Q86" s="244"/>
    </row>
    <row r="87" spans="2:17" ht="13.2" hidden="1" x14ac:dyDescent="0.2">
      <c r="B87" s="244"/>
      <c r="C87" s="244"/>
      <c r="D87" s="244"/>
      <c r="E87" s="244"/>
      <c r="F87" s="244"/>
      <c r="G87" s="244"/>
      <c r="H87" s="244"/>
      <c r="I87" s="244"/>
      <c r="J87" s="244"/>
      <c r="K87" s="371"/>
      <c r="L87" s="244"/>
      <c r="M87" s="244"/>
      <c r="N87" s="244"/>
      <c r="O87" s="244"/>
      <c r="P87" s="244"/>
      <c r="Q87" s="244"/>
    </row>
    <row r="88" spans="2:17" ht="13.2" hidden="1" x14ac:dyDescent="0.2">
      <c r="B88" s="244"/>
      <c r="C88" s="244"/>
      <c r="D88" s="244"/>
      <c r="E88" s="244"/>
      <c r="F88" s="244"/>
      <c r="G88" s="244"/>
      <c r="H88" s="244"/>
      <c r="I88" s="244"/>
      <c r="J88" s="244"/>
      <c r="K88" s="244"/>
      <c r="L88" s="244"/>
      <c r="M88" s="244"/>
      <c r="N88" s="244"/>
      <c r="O88" s="244"/>
      <c r="P88" s="244"/>
      <c r="Q88" s="244"/>
    </row>
    <row r="89" spans="2:17" ht="13.2" hidden="1" x14ac:dyDescent="0.2">
      <c r="B89" s="244"/>
      <c r="C89" s="244"/>
      <c r="D89" s="244"/>
      <c r="E89" s="244"/>
      <c r="F89" s="244"/>
      <c r="G89" s="244"/>
      <c r="H89" s="244"/>
      <c r="I89" s="244"/>
      <c r="J89" s="244"/>
      <c r="K89" s="244"/>
      <c r="L89" s="244"/>
      <c r="M89" s="244"/>
      <c r="N89" s="244"/>
      <c r="O89" s="244"/>
      <c r="P89" s="244"/>
      <c r="Q89" s="244"/>
    </row>
    <row r="90" spans="2:17" ht="13.2" hidden="1" x14ac:dyDescent="0.2">
      <c r="B90" s="244"/>
      <c r="C90" s="244"/>
      <c r="D90" s="244"/>
      <c r="E90" s="244"/>
      <c r="F90" s="244"/>
      <c r="G90" s="244"/>
      <c r="H90" s="244"/>
      <c r="I90" s="244"/>
      <c r="J90" s="244"/>
      <c r="K90" s="244"/>
      <c r="L90" s="244"/>
      <c r="M90" s="244"/>
      <c r="N90" s="244"/>
      <c r="O90" s="244"/>
      <c r="P90" s="244"/>
      <c r="Q90" s="244"/>
    </row>
    <row r="91" spans="2:17" ht="13.2" hidden="1" x14ac:dyDescent="0.2">
      <c r="B91" s="244"/>
      <c r="C91" s="244"/>
      <c r="D91" s="244"/>
      <c r="E91" s="244"/>
      <c r="F91" s="244"/>
      <c r="G91" s="244"/>
      <c r="H91" s="244"/>
      <c r="I91" s="244"/>
      <c r="J91" s="244"/>
      <c r="K91" s="244"/>
      <c r="L91" s="244"/>
      <c r="M91" s="244"/>
      <c r="N91" s="244"/>
      <c r="O91" s="244"/>
      <c r="P91" s="244"/>
      <c r="Q91" s="244"/>
    </row>
    <row r="92" spans="2:17" ht="13.5" hidden="1" customHeight="1" x14ac:dyDescent="0.2">
      <c r="B92" s="244"/>
      <c r="C92" s="244"/>
      <c r="D92" s="244"/>
      <c r="E92" s="244"/>
      <c r="F92" s="244"/>
      <c r="G92" s="244"/>
      <c r="H92" s="244"/>
      <c r="I92" s="244"/>
      <c r="J92" s="244"/>
      <c r="K92" s="244"/>
      <c r="L92" s="244"/>
      <c r="M92" s="244"/>
      <c r="N92" s="244"/>
      <c r="O92" s="244"/>
      <c r="P92" s="244"/>
      <c r="Q92" s="244"/>
    </row>
    <row r="93" spans="2:17" ht="13.5" hidden="1" customHeight="1" x14ac:dyDescent="0.2">
      <c r="B93" s="244"/>
      <c r="C93" s="244"/>
      <c r="D93" s="244"/>
      <c r="E93" s="244"/>
      <c r="F93" s="244"/>
      <c r="G93" s="244"/>
      <c r="H93" s="244"/>
      <c r="I93" s="244"/>
      <c r="J93" s="244"/>
      <c r="K93" s="244"/>
      <c r="L93" s="244"/>
      <c r="M93" s="244"/>
      <c r="N93" s="244"/>
      <c r="O93" s="244"/>
      <c r="P93" s="244"/>
      <c r="Q93" s="244"/>
    </row>
    <row r="94" spans="2:17" ht="13.5" hidden="1" customHeight="1" x14ac:dyDescent="0.2">
      <c r="B94" s="244"/>
      <c r="C94" s="244"/>
      <c r="D94" s="244"/>
      <c r="E94" s="244"/>
      <c r="F94" s="244"/>
      <c r="G94" s="244"/>
      <c r="H94" s="244"/>
      <c r="I94" s="244"/>
      <c r="J94" s="244"/>
      <c r="K94" s="244"/>
      <c r="L94" s="244"/>
      <c r="M94" s="244"/>
      <c r="N94" s="244"/>
      <c r="O94" s="244"/>
      <c r="P94" s="244"/>
      <c r="Q94" s="244"/>
    </row>
    <row r="95" spans="2:17" ht="13.5" hidden="1" customHeight="1" x14ac:dyDescent="0.2">
      <c r="B95" s="244"/>
      <c r="C95" s="244"/>
      <c r="D95" s="244"/>
      <c r="E95" s="244"/>
      <c r="F95" s="244"/>
      <c r="G95" s="244"/>
      <c r="H95" s="244"/>
      <c r="I95" s="244"/>
      <c r="J95" s="244"/>
      <c r="K95" s="244"/>
      <c r="L95" s="244"/>
      <c r="M95" s="244"/>
      <c r="N95" s="244"/>
      <c r="O95" s="244"/>
      <c r="P95" s="244"/>
      <c r="Q95" s="244"/>
    </row>
    <row r="96" spans="2:17" ht="13.5" hidden="1" customHeight="1" x14ac:dyDescent="0.2">
      <c r="B96" s="244"/>
      <c r="C96" s="244"/>
      <c r="D96" s="244"/>
      <c r="E96" s="244"/>
      <c r="F96" s="244"/>
      <c r="G96" s="244"/>
      <c r="H96" s="244"/>
      <c r="I96" s="244"/>
      <c r="J96" s="244"/>
      <c r="K96" s="244"/>
      <c r="L96" s="244"/>
      <c r="M96" s="244"/>
      <c r="N96" s="244"/>
      <c r="O96" s="244"/>
      <c r="P96" s="244"/>
      <c r="Q96" s="244"/>
    </row>
    <row r="97" spans="2:17" ht="13.5" hidden="1" customHeight="1" x14ac:dyDescent="0.2">
      <c r="B97" s="244"/>
      <c r="C97" s="244"/>
      <c r="D97" s="244"/>
      <c r="E97" s="244"/>
      <c r="F97" s="244"/>
      <c r="G97" s="244"/>
      <c r="H97" s="244"/>
      <c r="I97" s="244"/>
      <c r="J97" s="244"/>
      <c r="K97" s="244"/>
      <c r="L97" s="244"/>
      <c r="M97" s="244"/>
      <c r="N97" s="244"/>
      <c r="O97" s="244"/>
      <c r="P97" s="244"/>
      <c r="Q97" s="244"/>
    </row>
    <row r="98" spans="2:17" ht="13.5" hidden="1" customHeight="1" x14ac:dyDescent="0.2">
      <c r="B98" s="244"/>
      <c r="C98" s="244"/>
      <c r="D98" s="244"/>
      <c r="E98" s="244"/>
      <c r="F98" s="244"/>
      <c r="G98" s="244"/>
      <c r="H98" s="244"/>
      <c r="I98" s="244"/>
      <c r="J98" s="244"/>
      <c r="K98" s="244"/>
      <c r="L98" s="244"/>
      <c r="M98" s="244"/>
      <c r="N98" s="244"/>
      <c r="O98" s="244"/>
      <c r="P98" s="244"/>
      <c r="Q98" s="244"/>
    </row>
    <row r="99" spans="2:17" ht="13.5" hidden="1" customHeight="1" x14ac:dyDescent="0.2">
      <c r="B99" s="244"/>
      <c r="C99" s="244"/>
      <c r="D99" s="244"/>
      <c r="E99" s="244"/>
      <c r="F99" s="244"/>
      <c r="G99" s="244"/>
      <c r="H99" s="244"/>
      <c r="I99" s="244"/>
      <c r="J99" s="244"/>
      <c r="K99" s="244"/>
      <c r="L99" s="244"/>
      <c r="M99" s="244"/>
      <c r="N99" s="244"/>
      <c r="O99" s="244"/>
      <c r="P99" s="244"/>
      <c r="Q99" s="244"/>
    </row>
    <row r="100" spans="2:17" ht="13.5" hidden="1" customHeight="1" x14ac:dyDescent="0.2">
      <c r="B100" s="244"/>
      <c r="C100" s="244"/>
      <c r="D100" s="244"/>
      <c r="E100" s="244"/>
      <c r="F100" s="244"/>
      <c r="G100" s="244"/>
      <c r="H100" s="244"/>
      <c r="I100" s="244"/>
      <c r="J100" s="244"/>
      <c r="K100" s="244"/>
      <c r="L100" s="244"/>
      <c r="M100" s="244"/>
      <c r="N100" s="244"/>
      <c r="O100" s="244"/>
      <c r="P100" s="244"/>
      <c r="Q100" s="244"/>
    </row>
    <row r="101" spans="2:17" ht="13.5" hidden="1" customHeight="1" x14ac:dyDescent="0.2">
      <c r="B101" s="244"/>
      <c r="C101" s="244"/>
      <c r="D101" s="244"/>
      <c r="E101" s="244"/>
      <c r="F101" s="244"/>
      <c r="G101" s="244"/>
      <c r="H101" s="244"/>
      <c r="I101" s="244"/>
      <c r="J101" s="244"/>
      <c r="K101" s="244"/>
      <c r="L101" s="244"/>
      <c r="M101" s="244"/>
      <c r="N101" s="244"/>
      <c r="O101" s="244"/>
      <c r="P101" s="244"/>
      <c r="Q101" s="244"/>
    </row>
    <row r="102" spans="2:17" ht="13.5" hidden="1" customHeight="1" x14ac:dyDescent="0.2">
      <c r="B102" s="244"/>
      <c r="C102" s="244"/>
      <c r="D102" s="244"/>
      <c r="E102" s="244"/>
      <c r="F102" s="244"/>
      <c r="G102" s="244"/>
      <c r="H102" s="244"/>
      <c r="I102" s="244"/>
      <c r="J102" s="244"/>
      <c r="K102" s="244"/>
      <c r="L102" s="244"/>
      <c r="M102" s="244"/>
      <c r="N102" s="244"/>
      <c r="O102" s="244"/>
      <c r="P102" s="244"/>
      <c r="Q102" s="244"/>
    </row>
    <row r="103" spans="2:17" ht="13.5" hidden="1" customHeight="1" x14ac:dyDescent="0.2">
      <c r="B103" s="244"/>
      <c r="C103" s="244"/>
      <c r="D103" s="244"/>
      <c r="E103" s="244"/>
      <c r="F103" s="244"/>
      <c r="G103" s="244"/>
      <c r="H103" s="244"/>
      <c r="I103" s="244"/>
      <c r="J103" s="244"/>
      <c r="K103" s="244"/>
      <c r="L103" s="244"/>
      <c r="M103" s="244"/>
      <c r="N103" s="244"/>
      <c r="O103" s="244"/>
      <c r="P103" s="244"/>
      <c r="Q103" s="244"/>
    </row>
    <row r="104" spans="2:17" ht="13.5" hidden="1" customHeight="1" x14ac:dyDescent="0.2">
      <c r="B104" s="244"/>
      <c r="C104" s="244"/>
      <c r="D104" s="244"/>
      <c r="E104" s="244"/>
      <c r="F104" s="244"/>
      <c r="G104" s="244"/>
      <c r="H104" s="244"/>
      <c r="I104" s="244"/>
      <c r="J104" s="244"/>
      <c r="K104" s="244"/>
      <c r="L104" s="244"/>
      <c r="M104" s="244"/>
      <c r="N104" s="244"/>
      <c r="O104" s="244"/>
      <c r="P104" s="244"/>
      <c r="Q104" s="244"/>
    </row>
    <row r="105" spans="2:17" ht="13.5" hidden="1" customHeight="1" x14ac:dyDescent="0.2">
      <c r="B105" s="244"/>
      <c r="C105" s="244"/>
      <c r="D105" s="244"/>
      <c r="E105" s="244"/>
      <c r="F105" s="244"/>
      <c r="G105" s="244"/>
      <c r="H105" s="244"/>
      <c r="I105" s="244"/>
      <c r="J105" s="244"/>
      <c r="K105" s="244"/>
      <c r="L105" s="244"/>
      <c r="M105" s="244"/>
      <c r="N105" s="244"/>
      <c r="O105" s="244"/>
      <c r="P105" s="244"/>
      <c r="Q105" s="244"/>
    </row>
    <row r="106" spans="2:17" ht="13.5" hidden="1" customHeight="1" x14ac:dyDescent="0.2">
      <c r="B106" s="244"/>
      <c r="C106" s="244"/>
      <c r="D106" s="244"/>
      <c r="E106" s="244"/>
      <c r="F106" s="244"/>
      <c r="G106" s="244"/>
      <c r="H106" s="244"/>
      <c r="I106" s="244"/>
      <c r="J106" s="244"/>
      <c r="K106" s="244"/>
      <c r="L106" s="244"/>
      <c r="M106" s="244"/>
      <c r="N106" s="244"/>
      <c r="O106" s="244"/>
      <c r="P106" s="244"/>
      <c r="Q106" s="244"/>
    </row>
    <row r="107" spans="2:17" ht="13.5" hidden="1" customHeight="1" x14ac:dyDescent="0.2">
      <c r="B107" s="244"/>
      <c r="C107" s="244"/>
      <c r="D107" s="244"/>
      <c r="E107" s="244"/>
      <c r="F107" s="244"/>
      <c r="G107" s="244"/>
      <c r="H107" s="244"/>
      <c r="I107" s="244"/>
      <c r="J107" s="244"/>
      <c r="K107" s="244"/>
      <c r="L107" s="244"/>
      <c r="M107" s="244"/>
      <c r="N107" s="244"/>
      <c r="O107" s="244"/>
      <c r="P107" s="244"/>
      <c r="Q107" s="244"/>
    </row>
    <row r="108" spans="2:17" ht="13.5" hidden="1" customHeight="1" x14ac:dyDescent="0.2">
      <c r="B108" s="244"/>
      <c r="C108" s="244"/>
      <c r="D108" s="244"/>
      <c r="E108" s="244"/>
      <c r="F108" s="244"/>
      <c r="G108" s="244"/>
      <c r="H108" s="244"/>
      <c r="I108" s="244"/>
      <c r="J108" s="244"/>
      <c r="K108" s="244"/>
      <c r="L108" s="244"/>
      <c r="M108" s="244"/>
      <c r="N108" s="244"/>
      <c r="O108" s="244"/>
      <c r="P108" s="244"/>
      <c r="Q108" s="244"/>
    </row>
    <row r="109" spans="2:17" ht="13.5" hidden="1" customHeight="1" x14ac:dyDescent="0.2">
      <c r="B109" s="244"/>
      <c r="C109" s="244"/>
      <c r="D109" s="244"/>
      <c r="E109" s="244"/>
      <c r="F109" s="244"/>
      <c r="G109" s="244"/>
      <c r="H109" s="244"/>
      <c r="I109" s="244"/>
      <c r="J109" s="244"/>
      <c r="K109" s="244"/>
      <c r="L109" s="244"/>
      <c r="M109" s="244"/>
      <c r="N109" s="244"/>
      <c r="O109" s="244"/>
      <c r="P109" s="244"/>
      <c r="Q109" s="244"/>
    </row>
    <row r="110" spans="2:17" ht="13.5" hidden="1" customHeight="1" x14ac:dyDescent="0.2">
      <c r="B110" s="244"/>
      <c r="C110" s="244"/>
      <c r="D110" s="244"/>
      <c r="E110" s="244"/>
      <c r="F110" s="244"/>
      <c r="G110" s="244"/>
      <c r="H110" s="244"/>
      <c r="I110" s="244"/>
      <c r="J110" s="244"/>
      <c r="K110" s="244"/>
      <c r="L110" s="244"/>
      <c r="M110" s="244"/>
      <c r="N110" s="244"/>
      <c r="O110" s="244"/>
      <c r="P110" s="244"/>
      <c r="Q110" s="244"/>
    </row>
    <row r="111" spans="2:17" ht="13.5" hidden="1" customHeight="1" x14ac:dyDescent="0.2">
      <c r="B111" s="244"/>
      <c r="C111" s="244"/>
      <c r="D111" s="244"/>
      <c r="E111" s="244"/>
      <c r="F111" s="244"/>
      <c r="G111" s="244"/>
      <c r="H111" s="244"/>
      <c r="I111" s="244"/>
      <c r="J111" s="244"/>
      <c r="K111" s="244"/>
      <c r="L111" s="244"/>
      <c r="M111" s="244"/>
      <c r="N111" s="244"/>
      <c r="O111" s="244"/>
      <c r="P111" s="244"/>
      <c r="Q111" s="244"/>
    </row>
    <row r="112" spans="2:17" ht="13.5" hidden="1" customHeight="1" x14ac:dyDescent="0.2">
      <c r="B112" s="244"/>
      <c r="C112" s="244"/>
      <c r="D112" s="244"/>
      <c r="E112" s="244"/>
      <c r="F112" s="244"/>
      <c r="G112" s="244"/>
      <c r="H112" s="244"/>
      <c r="I112" s="244"/>
      <c r="J112" s="244"/>
      <c r="K112" s="244"/>
      <c r="L112" s="244"/>
      <c r="M112" s="244"/>
      <c r="N112" s="244"/>
      <c r="O112" s="244"/>
      <c r="P112" s="244"/>
      <c r="Q112" s="244"/>
    </row>
    <row r="113" spans="2:17" ht="13.5" hidden="1" customHeight="1" x14ac:dyDescent="0.2">
      <c r="B113" s="244"/>
      <c r="C113" s="244"/>
      <c r="D113" s="244"/>
      <c r="E113" s="244"/>
      <c r="F113" s="244"/>
      <c r="G113" s="244"/>
      <c r="H113" s="244"/>
      <c r="I113" s="244"/>
      <c r="J113" s="244"/>
      <c r="K113" s="244"/>
      <c r="L113" s="244"/>
      <c r="M113" s="244"/>
      <c r="N113" s="244"/>
      <c r="O113" s="244"/>
      <c r="P113" s="244"/>
      <c r="Q113" s="244"/>
    </row>
    <row r="114" spans="2:17" ht="13.5" hidden="1" customHeight="1" x14ac:dyDescent="0.2">
      <c r="B114" s="244"/>
      <c r="C114" s="244"/>
      <c r="D114" s="244"/>
      <c r="E114" s="244"/>
      <c r="F114" s="244"/>
      <c r="G114" s="244"/>
      <c r="H114" s="244"/>
      <c r="I114" s="244"/>
      <c r="J114" s="244"/>
      <c r="K114" s="244"/>
      <c r="L114" s="244"/>
      <c r="M114" s="244"/>
      <c r="N114" s="244"/>
      <c r="O114" s="244"/>
      <c r="P114" s="244"/>
      <c r="Q114" s="244"/>
    </row>
    <row r="115" spans="2:17" ht="13.5" hidden="1" customHeight="1" x14ac:dyDescent="0.2">
      <c r="B115" s="244"/>
      <c r="C115" s="244"/>
      <c r="D115" s="244"/>
      <c r="E115" s="244"/>
      <c r="F115" s="244"/>
      <c r="G115" s="244"/>
      <c r="H115" s="244"/>
      <c r="I115" s="244"/>
      <c r="J115" s="244"/>
      <c r="K115" s="244"/>
      <c r="L115" s="244"/>
      <c r="M115" s="244"/>
      <c r="N115" s="244"/>
      <c r="O115" s="244"/>
      <c r="P115" s="244"/>
      <c r="Q115" s="244"/>
    </row>
    <row r="116" spans="2:17" ht="13.5" hidden="1" customHeight="1" x14ac:dyDescent="0.2">
      <c r="B116" s="244"/>
      <c r="C116" s="244"/>
      <c r="D116" s="244"/>
      <c r="E116" s="244"/>
      <c r="F116" s="244"/>
      <c r="G116" s="244"/>
      <c r="H116" s="244"/>
      <c r="I116" s="244"/>
      <c r="J116" s="244"/>
      <c r="K116" s="244"/>
      <c r="L116" s="244"/>
      <c r="M116" s="244"/>
      <c r="N116" s="244"/>
      <c r="O116" s="244"/>
      <c r="P116" s="244"/>
      <c r="Q116" s="244"/>
    </row>
    <row r="117" spans="2:17" ht="13.5" hidden="1" customHeight="1" x14ac:dyDescent="0.2">
      <c r="B117" s="244"/>
      <c r="C117" s="244"/>
      <c r="D117" s="244"/>
      <c r="E117" s="244"/>
      <c r="F117" s="244"/>
      <c r="G117" s="244"/>
      <c r="H117" s="244"/>
      <c r="I117" s="244"/>
      <c r="J117" s="244"/>
      <c r="K117" s="244"/>
      <c r="L117" s="244"/>
      <c r="M117" s="244"/>
      <c r="N117" s="244"/>
      <c r="O117" s="244"/>
      <c r="P117" s="244"/>
      <c r="Q117" s="244"/>
    </row>
    <row r="118" spans="2:17" ht="13.5" hidden="1" customHeight="1" x14ac:dyDescent="0.2">
      <c r="B118" s="244"/>
      <c r="C118" s="244"/>
      <c r="D118" s="244"/>
      <c r="E118" s="244"/>
      <c r="F118" s="244"/>
      <c r="G118" s="244"/>
      <c r="H118" s="244"/>
      <c r="I118" s="244"/>
      <c r="J118" s="244"/>
      <c r="K118" s="244"/>
      <c r="L118" s="244"/>
      <c r="M118" s="244"/>
      <c r="N118" s="244"/>
      <c r="O118" s="244"/>
      <c r="P118" s="244"/>
      <c r="Q118" s="244"/>
    </row>
    <row r="119" spans="2:17" ht="13.5" hidden="1" customHeight="1" x14ac:dyDescent="0.2">
      <c r="B119" s="244"/>
      <c r="C119" s="244"/>
      <c r="D119" s="244"/>
      <c r="E119" s="244"/>
      <c r="F119" s="244"/>
      <c r="G119" s="244"/>
      <c r="H119" s="244"/>
      <c r="I119" s="244"/>
      <c r="J119" s="244"/>
      <c r="K119" s="244"/>
      <c r="L119" s="244"/>
      <c r="M119" s="244"/>
      <c r="N119" s="244"/>
      <c r="O119" s="244"/>
      <c r="P119" s="244"/>
      <c r="Q119" s="244"/>
    </row>
    <row r="120" spans="2:17" ht="13.5" hidden="1" customHeight="1" x14ac:dyDescent="0.2">
      <c r="B120" s="244"/>
      <c r="C120" s="244"/>
      <c r="D120" s="244"/>
      <c r="E120" s="244"/>
      <c r="F120" s="244"/>
      <c r="G120" s="244"/>
      <c r="H120" s="244"/>
      <c r="I120" s="244"/>
      <c r="J120" s="244"/>
      <c r="K120" s="244"/>
      <c r="L120" s="244"/>
      <c r="M120" s="244"/>
      <c r="N120" s="244"/>
      <c r="O120" s="244"/>
      <c r="P120" s="244"/>
      <c r="Q120" s="244"/>
    </row>
    <row r="121" spans="2:17" ht="13.5" hidden="1" customHeight="1" x14ac:dyDescent="0.2">
      <c r="B121" s="244"/>
      <c r="C121" s="244"/>
      <c r="D121" s="244"/>
      <c r="E121" s="244"/>
      <c r="F121" s="244"/>
      <c r="G121" s="244"/>
      <c r="H121" s="244"/>
      <c r="I121" s="244"/>
      <c r="J121" s="244"/>
      <c r="K121" s="244"/>
      <c r="L121" s="244"/>
      <c r="M121" s="244"/>
      <c r="N121" s="244"/>
      <c r="O121" s="244"/>
      <c r="P121" s="244"/>
      <c r="Q121" s="244"/>
    </row>
    <row r="122" spans="2:17" ht="13.5" hidden="1" customHeight="1" x14ac:dyDescent="0.2">
      <c r="B122" s="244"/>
      <c r="C122" s="244"/>
      <c r="D122" s="244"/>
      <c r="E122" s="244"/>
      <c r="F122" s="244"/>
      <c r="G122" s="244"/>
      <c r="H122" s="244"/>
      <c r="I122" s="244"/>
      <c r="J122" s="244"/>
      <c r="K122" s="244"/>
      <c r="L122" s="244"/>
      <c r="M122" s="244"/>
      <c r="N122" s="244"/>
      <c r="O122" s="244"/>
      <c r="P122" s="244"/>
      <c r="Q122" s="244"/>
    </row>
    <row r="123" spans="2:17" ht="13.5" hidden="1" customHeight="1" x14ac:dyDescent="0.2">
      <c r="B123" s="244"/>
      <c r="C123" s="244"/>
      <c r="D123" s="244"/>
      <c r="E123" s="244"/>
      <c r="F123" s="244"/>
      <c r="G123" s="244"/>
      <c r="H123" s="244"/>
      <c r="I123" s="244"/>
      <c r="J123" s="244"/>
      <c r="K123" s="244"/>
      <c r="L123" s="244"/>
      <c r="M123" s="244"/>
      <c r="N123" s="244"/>
      <c r="O123" s="244"/>
      <c r="P123" s="244"/>
      <c r="Q123" s="244"/>
    </row>
    <row r="124" spans="2:17" ht="13.5" hidden="1" customHeight="1" x14ac:dyDescent="0.2">
      <c r="B124" s="244"/>
      <c r="C124" s="244"/>
      <c r="D124" s="244"/>
      <c r="E124" s="244"/>
      <c r="F124" s="244"/>
      <c r="G124" s="244"/>
      <c r="H124" s="244"/>
      <c r="I124" s="244"/>
      <c r="J124" s="244"/>
      <c r="K124" s="244"/>
      <c r="L124" s="244"/>
      <c r="M124" s="244"/>
      <c r="N124" s="244"/>
      <c r="O124" s="244"/>
      <c r="P124" s="244"/>
      <c r="Q124" s="244"/>
    </row>
    <row r="125" spans="2:17" ht="13.5" hidden="1" customHeight="1" x14ac:dyDescent="0.2">
      <c r="B125" s="244"/>
      <c r="C125" s="244"/>
      <c r="D125" s="244"/>
      <c r="E125" s="244"/>
      <c r="F125" s="244"/>
      <c r="G125" s="244"/>
      <c r="H125" s="244"/>
      <c r="I125" s="244"/>
      <c r="J125" s="244"/>
      <c r="K125" s="244"/>
      <c r="L125" s="244"/>
      <c r="M125" s="244"/>
      <c r="N125" s="244"/>
      <c r="O125" s="244"/>
      <c r="P125" s="244"/>
      <c r="Q125" s="244"/>
    </row>
    <row r="126" spans="2:17" ht="13.5" hidden="1" customHeight="1" x14ac:dyDescent="0.2">
      <c r="B126" s="244"/>
      <c r="C126" s="244"/>
      <c r="D126" s="244"/>
      <c r="E126" s="244"/>
      <c r="F126" s="244"/>
      <c r="G126" s="244"/>
      <c r="H126" s="244"/>
      <c r="I126" s="244"/>
      <c r="J126" s="244"/>
      <c r="K126" s="244"/>
      <c r="L126" s="244"/>
      <c r="M126" s="244"/>
      <c r="N126" s="244"/>
      <c r="O126" s="244"/>
      <c r="P126" s="244"/>
      <c r="Q126" s="244"/>
    </row>
    <row r="127" spans="2:17" ht="13.5" hidden="1" customHeight="1" x14ac:dyDescent="0.2">
      <c r="B127" s="244"/>
      <c r="C127" s="244"/>
      <c r="D127" s="244"/>
      <c r="E127" s="244"/>
      <c r="F127" s="244"/>
      <c r="G127" s="244"/>
      <c r="H127" s="244"/>
      <c r="I127" s="244"/>
      <c r="J127" s="244"/>
      <c r="K127" s="244"/>
      <c r="L127" s="244"/>
      <c r="M127" s="244"/>
      <c r="N127" s="244"/>
      <c r="O127" s="244"/>
      <c r="P127" s="244"/>
      <c r="Q127" s="244"/>
    </row>
    <row r="128" spans="2:17" ht="13.5" hidden="1" customHeight="1" x14ac:dyDescent="0.2">
      <c r="B128" s="244"/>
      <c r="C128" s="244"/>
      <c r="D128" s="244"/>
      <c r="E128" s="244"/>
      <c r="F128" s="244"/>
      <c r="G128" s="244"/>
      <c r="H128" s="244"/>
      <c r="I128" s="244"/>
      <c r="J128" s="244"/>
      <c r="K128" s="244"/>
      <c r="L128" s="244"/>
      <c r="M128" s="244"/>
      <c r="N128" s="244"/>
      <c r="O128" s="244"/>
      <c r="P128" s="244"/>
      <c r="Q128" s="244"/>
    </row>
    <row r="129" spans="2:17" ht="13.5" hidden="1" customHeight="1" x14ac:dyDescent="0.2">
      <c r="B129" s="244"/>
      <c r="C129" s="244"/>
      <c r="D129" s="244"/>
      <c r="E129" s="244"/>
      <c r="F129" s="244"/>
      <c r="G129" s="244"/>
      <c r="H129" s="244"/>
      <c r="I129" s="244"/>
      <c r="J129" s="244"/>
      <c r="K129" s="244"/>
      <c r="L129" s="244"/>
      <c r="M129" s="244"/>
      <c r="N129" s="244"/>
      <c r="O129" s="244"/>
      <c r="P129" s="244"/>
      <c r="Q129" s="244"/>
    </row>
    <row r="130" spans="2:17" ht="13.5" hidden="1" customHeight="1" x14ac:dyDescent="0.2">
      <c r="B130" s="244"/>
      <c r="C130" s="244"/>
      <c r="D130" s="244"/>
      <c r="E130" s="244"/>
      <c r="F130" s="244"/>
      <c r="G130" s="244"/>
      <c r="H130" s="244"/>
      <c r="I130" s="244"/>
      <c r="J130" s="244"/>
      <c r="K130" s="244"/>
      <c r="L130" s="244"/>
      <c r="M130" s="244"/>
      <c r="N130" s="244"/>
      <c r="O130" s="244"/>
      <c r="P130" s="244"/>
      <c r="Q130" s="244"/>
    </row>
    <row r="131" spans="2:17" ht="13.5" hidden="1" customHeight="1" x14ac:dyDescent="0.2">
      <c r="B131" s="244"/>
      <c r="C131" s="244"/>
      <c r="D131" s="244"/>
      <c r="E131" s="244"/>
      <c r="F131" s="244"/>
      <c r="G131" s="244"/>
      <c r="H131" s="244"/>
      <c r="I131" s="244"/>
      <c r="J131" s="244"/>
      <c r="K131" s="244"/>
      <c r="L131" s="244"/>
      <c r="M131" s="244"/>
      <c r="N131" s="244"/>
      <c r="O131" s="244"/>
      <c r="P131" s="244"/>
      <c r="Q131" s="244"/>
    </row>
    <row r="132" spans="2:17" ht="13.5" hidden="1" customHeight="1" x14ac:dyDescent="0.2">
      <c r="B132" s="244"/>
      <c r="C132" s="244"/>
      <c r="D132" s="244"/>
      <c r="E132" s="244"/>
      <c r="F132" s="244"/>
      <c r="G132" s="244"/>
      <c r="H132" s="244"/>
      <c r="I132" s="244"/>
      <c r="J132" s="244"/>
      <c r="K132" s="244"/>
      <c r="L132" s="244"/>
      <c r="M132" s="244"/>
      <c r="N132" s="244"/>
      <c r="O132" s="244"/>
      <c r="P132" s="244"/>
      <c r="Q132" s="244"/>
    </row>
    <row r="133" spans="2:17" ht="13.5" hidden="1" customHeight="1" x14ac:dyDescent="0.2">
      <c r="B133" s="244"/>
      <c r="C133" s="244"/>
      <c r="D133" s="244"/>
      <c r="E133" s="244"/>
      <c r="F133" s="244"/>
      <c r="G133" s="244"/>
      <c r="H133" s="244"/>
      <c r="I133" s="244"/>
      <c r="J133" s="244"/>
      <c r="K133" s="244"/>
      <c r="L133" s="244"/>
      <c r="M133" s="244"/>
      <c r="N133" s="244"/>
      <c r="O133" s="244"/>
      <c r="P133" s="244"/>
      <c r="Q133" s="244"/>
    </row>
    <row r="134" spans="2:17" ht="13.5" hidden="1" customHeight="1" x14ac:dyDescent="0.2">
      <c r="B134" s="244"/>
      <c r="C134" s="244"/>
      <c r="D134" s="244"/>
      <c r="E134" s="244"/>
      <c r="F134" s="244"/>
      <c r="G134" s="244"/>
      <c r="H134" s="244"/>
      <c r="I134" s="244"/>
      <c r="J134" s="244"/>
      <c r="K134" s="244"/>
      <c r="L134" s="244"/>
      <c r="M134" s="244"/>
      <c r="N134" s="244"/>
      <c r="O134" s="244"/>
      <c r="P134" s="244"/>
      <c r="Q134" s="244"/>
    </row>
    <row r="135" spans="2:17" ht="13.5" hidden="1" customHeight="1" x14ac:dyDescent="0.2">
      <c r="B135" s="244"/>
      <c r="C135" s="244"/>
      <c r="D135" s="244"/>
      <c r="E135" s="244"/>
      <c r="F135" s="244"/>
      <c r="G135" s="244"/>
      <c r="H135" s="244"/>
      <c r="I135" s="244"/>
      <c r="J135" s="244"/>
      <c r="K135" s="244"/>
      <c r="L135" s="244"/>
      <c r="M135" s="244"/>
      <c r="N135" s="244"/>
      <c r="O135" s="244"/>
      <c r="P135" s="244"/>
      <c r="Q135" s="244"/>
    </row>
    <row r="136" spans="2:17" ht="13.5" hidden="1" customHeight="1" x14ac:dyDescent="0.2">
      <c r="B136" s="244"/>
      <c r="C136" s="244"/>
      <c r="D136" s="244"/>
      <c r="E136" s="244"/>
      <c r="F136" s="244"/>
      <c r="G136" s="244"/>
      <c r="H136" s="244"/>
      <c r="I136" s="244"/>
      <c r="J136" s="244"/>
      <c r="K136" s="244"/>
      <c r="L136" s="244"/>
      <c r="M136" s="244"/>
      <c r="N136" s="244"/>
      <c r="O136" s="244"/>
      <c r="P136" s="244"/>
      <c r="Q136" s="244"/>
    </row>
    <row r="137" spans="2:17" ht="13.5" hidden="1" customHeight="1" x14ac:dyDescent="0.2">
      <c r="B137" s="244"/>
      <c r="C137" s="244"/>
      <c r="D137" s="244"/>
      <c r="E137" s="244"/>
      <c r="F137" s="244"/>
      <c r="G137" s="244"/>
      <c r="H137" s="244"/>
      <c r="I137" s="244"/>
      <c r="J137" s="244"/>
      <c r="K137" s="244"/>
      <c r="L137" s="244"/>
      <c r="M137" s="244"/>
      <c r="N137" s="244"/>
      <c r="O137" s="244"/>
      <c r="P137" s="244"/>
      <c r="Q137" s="244"/>
    </row>
    <row r="138" spans="2:17" ht="13.5" hidden="1" customHeight="1" x14ac:dyDescent="0.2">
      <c r="B138" s="244"/>
      <c r="C138" s="244"/>
      <c r="D138" s="244"/>
      <c r="E138" s="244"/>
      <c r="F138" s="244"/>
      <c r="G138" s="244"/>
      <c r="H138" s="244"/>
      <c r="I138" s="244"/>
      <c r="J138" s="244"/>
      <c r="K138" s="244"/>
      <c r="L138" s="244"/>
      <c r="M138" s="244"/>
      <c r="N138" s="244"/>
      <c r="O138" s="244"/>
      <c r="P138" s="244"/>
      <c r="Q138" s="244"/>
    </row>
    <row r="139" spans="2:17" ht="13.5" hidden="1" customHeight="1" x14ac:dyDescent="0.2">
      <c r="B139" s="244"/>
      <c r="C139" s="244"/>
      <c r="D139" s="244"/>
      <c r="E139" s="244"/>
      <c r="F139" s="244"/>
      <c r="G139" s="244"/>
      <c r="H139" s="244"/>
      <c r="I139" s="244"/>
      <c r="J139" s="244"/>
      <c r="K139" s="244"/>
      <c r="L139" s="244"/>
      <c r="M139" s="244"/>
      <c r="N139" s="244"/>
      <c r="O139" s="244"/>
      <c r="P139" s="244"/>
      <c r="Q139" s="244"/>
    </row>
    <row r="140" spans="2:17" ht="13.5" hidden="1" customHeight="1" x14ac:dyDescent="0.2">
      <c r="B140" s="244"/>
      <c r="C140" s="244"/>
      <c r="D140" s="244"/>
      <c r="E140" s="244"/>
      <c r="F140" s="244"/>
      <c r="G140" s="244"/>
      <c r="H140" s="244"/>
      <c r="I140" s="244"/>
      <c r="J140" s="244"/>
      <c r="K140" s="244"/>
      <c r="L140" s="244"/>
      <c r="M140" s="244"/>
      <c r="N140" s="244"/>
      <c r="O140" s="244"/>
      <c r="P140" s="244"/>
      <c r="Q140" s="244"/>
    </row>
    <row r="141" spans="2:17" ht="13.5" hidden="1" customHeight="1" x14ac:dyDescent="0.2">
      <c r="B141" s="244"/>
      <c r="C141" s="244"/>
      <c r="D141" s="244"/>
      <c r="E141" s="244"/>
      <c r="F141" s="244"/>
      <c r="G141" s="244"/>
      <c r="H141" s="244"/>
      <c r="I141" s="244"/>
      <c r="J141" s="244"/>
      <c r="K141" s="244"/>
      <c r="L141" s="244"/>
      <c r="M141" s="244"/>
      <c r="N141" s="244"/>
      <c r="O141" s="244"/>
      <c r="P141" s="244"/>
      <c r="Q141" s="244"/>
    </row>
    <row r="142" spans="2:17" ht="13.5" hidden="1" customHeight="1" x14ac:dyDescent="0.2">
      <c r="B142" s="244"/>
      <c r="C142" s="244"/>
      <c r="D142" s="244"/>
      <c r="E142" s="244"/>
      <c r="F142" s="244"/>
      <c r="G142" s="244"/>
      <c r="H142" s="244"/>
      <c r="I142" s="244"/>
      <c r="J142" s="244"/>
      <c r="K142" s="244"/>
      <c r="L142" s="244"/>
      <c r="M142" s="244"/>
      <c r="N142" s="244"/>
      <c r="O142" s="244"/>
      <c r="P142" s="244"/>
      <c r="Q142" s="244"/>
    </row>
    <row r="143" spans="2:17" ht="13.5" hidden="1" customHeight="1" x14ac:dyDescent="0.2">
      <c r="B143" s="244"/>
      <c r="C143" s="244"/>
      <c r="D143" s="244"/>
      <c r="E143" s="244"/>
      <c r="F143" s="244"/>
      <c r="G143" s="244"/>
      <c r="H143" s="244"/>
      <c r="I143" s="244"/>
      <c r="J143" s="244"/>
      <c r="K143" s="244"/>
      <c r="L143" s="244"/>
      <c r="M143" s="244"/>
      <c r="N143" s="244"/>
      <c r="O143" s="244"/>
      <c r="P143" s="244"/>
      <c r="Q143" s="244"/>
    </row>
    <row r="144" spans="2:17" ht="13.5" hidden="1" customHeight="1" x14ac:dyDescent="0.2">
      <c r="B144" s="244"/>
      <c r="C144" s="244"/>
      <c r="D144" s="244"/>
      <c r="E144" s="244"/>
      <c r="F144" s="244"/>
      <c r="G144" s="244"/>
      <c r="H144" s="244"/>
      <c r="I144" s="244"/>
      <c r="J144" s="244"/>
      <c r="K144" s="244"/>
      <c r="L144" s="244"/>
      <c r="M144" s="244"/>
      <c r="N144" s="244"/>
      <c r="O144" s="244"/>
      <c r="P144" s="244"/>
      <c r="Q144" s="244"/>
    </row>
    <row r="145" spans="2:17" ht="13.5" hidden="1" customHeight="1" x14ac:dyDescent="0.2">
      <c r="B145" s="244"/>
      <c r="C145" s="244"/>
      <c r="D145" s="244"/>
      <c r="E145" s="244"/>
      <c r="F145" s="244"/>
      <c r="G145" s="244"/>
      <c r="H145" s="244"/>
      <c r="I145" s="244"/>
      <c r="J145" s="244"/>
      <c r="K145" s="244"/>
      <c r="L145" s="244"/>
      <c r="M145" s="244"/>
      <c r="N145" s="244"/>
      <c r="O145" s="244"/>
      <c r="P145" s="244"/>
      <c r="Q145" s="244"/>
    </row>
    <row r="146" spans="2:17" ht="13.5" hidden="1" customHeight="1" x14ac:dyDescent="0.2">
      <c r="B146" s="244"/>
      <c r="C146" s="244"/>
      <c r="D146" s="244"/>
      <c r="E146" s="244"/>
      <c r="F146" s="244"/>
      <c r="G146" s="244"/>
      <c r="H146" s="244"/>
      <c r="I146" s="244"/>
      <c r="J146" s="244"/>
      <c r="K146" s="244"/>
      <c r="L146" s="244"/>
      <c r="M146" s="244"/>
      <c r="N146" s="244"/>
      <c r="O146" s="244"/>
      <c r="P146" s="244"/>
      <c r="Q146" s="244"/>
    </row>
    <row r="147" spans="2:17" ht="13.5" hidden="1" customHeight="1" x14ac:dyDescent="0.2">
      <c r="B147" s="244"/>
      <c r="C147" s="244"/>
      <c r="D147" s="244"/>
      <c r="E147" s="244"/>
      <c r="F147" s="244"/>
      <c r="G147" s="244"/>
      <c r="H147" s="244"/>
      <c r="I147" s="244"/>
      <c r="J147" s="244"/>
      <c r="K147" s="244"/>
      <c r="L147" s="244"/>
      <c r="M147" s="244"/>
      <c r="N147" s="244"/>
      <c r="O147" s="244"/>
      <c r="P147" s="244"/>
      <c r="Q147" s="244"/>
    </row>
    <row r="148" spans="2:17" ht="13.5" hidden="1" customHeight="1" x14ac:dyDescent="0.2">
      <c r="B148" s="244"/>
      <c r="C148" s="244"/>
      <c r="D148" s="244"/>
      <c r="E148" s="244"/>
      <c r="F148" s="244"/>
      <c r="G148" s="244"/>
      <c r="H148" s="244"/>
      <c r="I148" s="244"/>
      <c r="J148" s="244"/>
      <c r="K148" s="244"/>
      <c r="L148" s="244"/>
      <c r="M148" s="244"/>
      <c r="N148" s="244"/>
      <c r="O148" s="244"/>
      <c r="P148" s="244"/>
      <c r="Q148" s="244"/>
    </row>
    <row r="149" spans="2:17" ht="13.5" hidden="1" customHeight="1" x14ac:dyDescent="0.2">
      <c r="B149" s="244"/>
      <c r="C149" s="244"/>
      <c r="D149" s="244"/>
      <c r="E149" s="244"/>
      <c r="F149" s="244"/>
      <c r="G149" s="244"/>
      <c r="H149" s="244"/>
      <c r="I149" s="244"/>
      <c r="J149" s="244"/>
      <c r="K149" s="244"/>
      <c r="L149" s="244"/>
      <c r="M149" s="244"/>
      <c r="N149" s="244"/>
      <c r="O149" s="244"/>
      <c r="P149" s="244"/>
      <c r="Q149" s="244"/>
    </row>
    <row r="150" spans="2:17" ht="13.5" hidden="1" customHeight="1" x14ac:dyDescent="0.2">
      <c r="B150" s="244"/>
      <c r="C150" s="244"/>
      <c r="D150" s="244"/>
      <c r="E150" s="244"/>
      <c r="F150" s="244"/>
      <c r="G150" s="244"/>
      <c r="H150" s="244"/>
      <c r="I150" s="244"/>
      <c r="J150" s="244"/>
      <c r="K150" s="244"/>
      <c r="L150" s="244"/>
      <c r="M150" s="244"/>
      <c r="N150" s="244"/>
      <c r="O150" s="244"/>
      <c r="P150" s="244"/>
      <c r="Q150" s="244"/>
    </row>
    <row r="151" spans="2:17" ht="13.5" hidden="1" customHeight="1" x14ac:dyDescent="0.2">
      <c r="B151" s="244"/>
      <c r="C151" s="244"/>
      <c r="D151" s="244"/>
      <c r="E151" s="244"/>
      <c r="F151" s="244"/>
      <c r="G151" s="244"/>
      <c r="H151" s="244"/>
      <c r="I151" s="244"/>
      <c r="J151" s="244"/>
      <c r="K151" s="244"/>
      <c r="L151" s="244"/>
      <c r="M151" s="244"/>
      <c r="N151" s="244"/>
      <c r="O151" s="244"/>
      <c r="P151" s="244"/>
      <c r="Q151" s="244"/>
    </row>
    <row r="152" spans="2:17" ht="13.5" hidden="1" customHeight="1" x14ac:dyDescent="0.2">
      <c r="B152" s="244"/>
      <c r="C152" s="244"/>
      <c r="D152" s="244"/>
      <c r="E152" s="244"/>
      <c r="F152" s="244"/>
      <c r="G152" s="244"/>
      <c r="H152" s="244"/>
      <c r="I152" s="244"/>
      <c r="J152" s="244"/>
      <c r="K152" s="244"/>
      <c r="L152" s="244"/>
      <c r="M152" s="244"/>
      <c r="N152" s="244"/>
      <c r="O152" s="244"/>
      <c r="P152" s="244"/>
      <c r="Q152" s="244"/>
    </row>
    <row r="153" spans="2:17" ht="13.5" hidden="1" customHeight="1" x14ac:dyDescent="0.2">
      <c r="B153" s="244"/>
      <c r="C153" s="244"/>
      <c r="D153" s="244"/>
      <c r="E153" s="244"/>
      <c r="F153" s="244"/>
      <c r="G153" s="244"/>
      <c r="H153" s="244"/>
      <c r="I153" s="244"/>
      <c r="J153" s="244"/>
      <c r="K153" s="244"/>
      <c r="L153" s="244"/>
      <c r="M153" s="244"/>
      <c r="N153" s="244"/>
      <c r="O153" s="244"/>
      <c r="P153" s="244"/>
      <c r="Q153" s="244"/>
    </row>
    <row r="154" spans="2:17" ht="13.5" hidden="1" customHeight="1" x14ac:dyDescent="0.2">
      <c r="B154" s="244"/>
      <c r="C154" s="244"/>
      <c r="D154" s="244"/>
      <c r="E154" s="244"/>
      <c r="F154" s="244"/>
      <c r="G154" s="244"/>
      <c r="H154" s="244"/>
      <c r="I154" s="244"/>
      <c r="J154" s="244"/>
      <c r="K154" s="244"/>
      <c r="L154" s="244"/>
      <c r="M154" s="244"/>
      <c r="N154" s="244"/>
      <c r="O154" s="244"/>
      <c r="P154" s="244"/>
      <c r="Q154" s="244"/>
    </row>
    <row r="155" spans="2:17" ht="13.5" hidden="1" customHeight="1" x14ac:dyDescent="0.2">
      <c r="B155" s="244"/>
      <c r="C155" s="244"/>
      <c r="D155" s="244"/>
      <c r="E155" s="244"/>
      <c r="F155" s="244"/>
      <c r="G155" s="244"/>
      <c r="H155" s="244"/>
      <c r="I155" s="244"/>
      <c r="J155" s="244"/>
      <c r="K155" s="244"/>
      <c r="L155" s="244"/>
      <c r="M155" s="244"/>
      <c r="N155" s="244"/>
      <c r="O155" s="244"/>
      <c r="P155" s="244"/>
      <c r="Q155" s="244"/>
    </row>
    <row r="156" spans="2:17" ht="13.5" hidden="1" customHeight="1" x14ac:dyDescent="0.2">
      <c r="B156" s="244"/>
      <c r="C156" s="244"/>
      <c r="D156" s="244"/>
      <c r="E156" s="244"/>
      <c r="F156" s="244"/>
      <c r="G156" s="244"/>
      <c r="H156" s="244"/>
      <c r="I156" s="244"/>
      <c r="J156" s="244"/>
      <c r="K156" s="244"/>
      <c r="L156" s="244"/>
      <c r="M156" s="244"/>
      <c r="N156" s="244"/>
      <c r="O156" s="244"/>
      <c r="P156" s="244"/>
      <c r="Q156" s="244"/>
    </row>
    <row r="157" spans="2:17" ht="13.5" hidden="1" customHeight="1" x14ac:dyDescent="0.2">
      <c r="B157" s="244"/>
      <c r="C157" s="244"/>
      <c r="D157" s="244"/>
      <c r="E157" s="244"/>
      <c r="F157" s="244"/>
      <c r="G157" s="244"/>
      <c r="H157" s="244"/>
      <c r="I157" s="244"/>
      <c r="J157" s="244"/>
      <c r="K157" s="244"/>
      <c r="L157" s="244"/>
      <c r="M157" s="244"/>
      <c r="N157" s="244"/>
      <c r="O157" s="244"/>
      <c r="P157" s="244"/>
      <c r="Q157" s="244"/>
    </row>
    <row r="158" spans="2:17" ht="13.5" hidden="1" customHeight="1" x14ac:dyDescent="0.2">
      <c r="B158" s="244"/>
      <c r="C158" s="244"/>
      <c r="D158" s="244"/>
      <c r="E158" s="244"/>
      <c r="F158" s="244"/>
      <c r="G158" s="244"/>
      <c r="H158" s="244"/>
      <c r="I158" s="244"/>
      <c r="J158" s="244"/>
      <c r="K158" s="244"/>
      <c r="L158" s="244"/>
      <c r="M158" s="244"/>
      <c r="N158" s="244"/>
      <c r="O158" s="244"/>
      <c r="P158" s="244"/>
      <c r="Q158" s="244"/>
    </row>
    <row r="159" spans="2:17" ht="13.5" hidden="1" customHeight="1" x14ac:dyDescent="0.2">
      <c r="B159" s="244"/>
      <c r="C159" s="244"/>
      <c r="D159" s="244"/>
      <c r="E159" s="244"/>
      <c r="F159" s="244"/>
      <c r="G159" s="244"/>
      <c r="H159" s="244"/>
      <c r="I159" s="244"/>
      <c r="J159" s="244"/>
      <c r="K159" s="244"/>
      <c r="L159" s="244"/>
      <c r="M159" s="244"/>
      <c r="N159" s="244"/>
      <c r="O159" s="244"/>
      <c r="P159" s="244"/>
      <c r="Q159" s="244"/>
    </row>
    <row r="160" spans="2:17" ht="13.5" hidden="1" customHeight="1" x14ac:dyDescent="0.2">
      <c r="B160" s="244"/>
      <c r="C160" s="244"/>
      <c r="D160" s="244"/>
      <c r="E160" s="244"/>
      <c r="F160" s="244"/>
      <c r="G160" s="244"/>
      <c r="H160" s="244"/>
      <c r="I160" s="244"/>
      <c r="J160" s="244"/>
      <c r="K160" s="244"/>
      <c r="L160" s="244"/>
      <c r="M160" s="244"/>
      <c r="N160" s="244"/>
      <c r="O160" s="244"/>
      <c r="P160" s="244"/>
      <c r="Q160" s="24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c r="AG59" s="241"/>
      <c r="AH59" s="241"/>
    </row>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39</v>
      </c>
      <c r="E2" s="109"/>
      <c r="F2" s="110" t="s">
        <v>522</v>
      </c>
      <c r="G2" s="111"/>
      <c r="H2" s="112"/>
    </row>
    <row r="3" spans="1:8" x14ac:dyDescent="0.2">
      <c r="A3" s="108" t="s">
        <v>515</v>
      </c>
      <c r="B3" s="113"/>
      <c r="C3" s="114"/>
      <c r="D3" s="115">
        <v>13798</v>
      </c>
      <c r="E3" s="116"/>
      <c r="F3" s="117">
        <v>51262</v>
      </c>
      <c r="G3" s="118"/>
      <c r="H3" s="119"/>
    </row>
    <row r="4" spans="1:8" x14ac:dyDescent="0.2">
      <c r="A4" s="120"/>
      <c r="B4" s="121"/>
      <c r="C4" s="122"/>
      <c r="D4" s="123">
        <v>8725</v>
      </c>
      <c r="E4" s="124"/>
      <c r="F4" s="125">
        <v>25630</v>
      </c>
      <c r="G4" s="126"/>
      <c r="H4" s="127"/>
    </row>
    <row r="5" spans="1:8" x14ac:dyDescent="0.2">
      <c r="A5" s="108" t="s">
        <v>517</v>
      </c>
      <c r="B5" s="113"/>
      <c r="C5" s="114"/>
      <c r="D5" s="115">
        <v>28822</v>
      </c>
      <c r="E5" s="116"/>
      <c r="F5" s="117">
        <v>48407</v>
      </c>
      <c r="G5" s="118"/>
      <c r="H5" s="119"/>
    </row>
    <row r="6" spans="1:8" x14ac:dyDescent="0.2">
      <c r="A6" s="120"/>
      <c r="B6" s="121"/>
      <c r="C6" s="122"/>
      <c r="D6" s="123">
        <v>12682</v>
      </c>
      <c r="E6" s="124"/>
      <c r="F6" s="125">
        <v>23914</v>
      </c>
      <c r="G6" s="126"/>
      <c r="H6" s="127"/>
    </row>
    <row r="7" spans="1:8" x14ac:dyDescent="0.2">
      <c r="A7" s="108" t="s">
        <v>518</v>
      </c>
      <c r="B7" s="113"/>
      <c r="C7" s="114"/>
      <c r="D7" s="115">
        <v>58767</v>
      </c>
      <c r="E7" s="116"/>
      <c r="F7" s="117">
        <v>69477</v>
      </c>
      <c r="G7" s="118"/>
      <c r="H7" s="119"/>
    </row>
    <row r="8" spans="1:8" x14ac:dyDescent="0.2">
      <c r="A8" s="120"/>
      <c r="B8" s="121"/>
      <c r="C8" s="122"/>
      <c r="D8" s="123">
        <v>15477</v>
      </c>
      <c r="E8" s="124"/>
      <c r="F8" s="125">
        <v>31528</v>
      </c>
      <c r="G8" s="126"/>
      <c r="H8" s="127"/>
    </row>
    <row r="9" spans="1:8" x14ac:dyDescent="0.2">
      <c r="A9" s="108" t="s">
        <v>519</v>
      </c>
      <c r="B9" s="113"/>
      <c r="C9" s="114"/>
      <c r="D9" s="115">
        <v>28046</v>
      </c>
      <c r="E9" s="116"/>
      <c r="F9" s="117">
        <v>59668</v>
      </c>
      <c r="G9" s="118"/>
      <c r="H9" s="119"/>
    </row>
    <row r="10" spans="1:8" x14ac:dyDescent="0.2">
      <c r="A10" s="120"/>
      <c r="B10" s="121"/>
      <c r="C10" s="122"/>
      <c r="D10" s="123">
        <v>23562</v>
      </c>
      <c r="E10" s="124"/>
      <c r="F10" s="125">
        <v>31515</v>
      </c>
      <c r="G10" s="126"/>
      <c r="H10" s="127"/>
    </row>
    <row r="11" spans="1:8" x14ac:dyDescent="0.2">
      <c r="A11" s="108" t="s">
        <v>520</v>
      </c>
      <c r="B11" s="113"/>
      <c r="C11" s="114"/>
      <c r="D11" s="115">
        <v>39521</v>
      </c>
      <c r="E11" s="116"/>
      <c r="F11" s="117">
        <v>56894</v>
      </c>
      <c r="G11" s="118"/>
      <c r="H11" s="119"/>
    </row>
    <row r="12" spans="1:8" x14ac:dyDescent="0.2">
      <c r="A12" s="120"/>
      <c r="B12" s="121"/>
      <c r="C12" s="128"/>
      <c r="D12" s="123">
        <v>26060</v>
      </c>
      <c r="E12" s="124"/>
      <c r="F12" s="125">
        <v>32548</v>
      </c>
      <c r="G12" s="126"/>
      <c r="H12" s="127"/>
    </row>
    <row r="13" spans="1:8" x14ac:dyDescent="0.2">
      <c r="A13" s="108"/>
      <c r="B13" s="113"/>
      <c r="C13" s="129"/>
      <c r="D13" s="130">
        <v>33791</v>
      </c>
      <c r="E13" s="131"/>
      <c r="F13" s="132">
        <v>57142</v>
      </c>
      <c r="G13" s="133"/>
      <c r="H13" s="119"/>
    </row>
    <row r="14" spans="1:8" x14ac:dyDescent="0.2">
      <c r="A14" s="120"/>
      <c r="B14" s="121"/>
      <c r="C14" s="122"/>
      <c r="D14" s="123">
        <v>17301</v>
      </c>
      <c r="E14" s="124"/>
      <c r="F14" s="125">
        <v>29027</v>
      </c>
      <c r="G14" s="126"/>
      <c r="H14" s="127"/>
    </row>
    <row r="17" spans="1:11" x14ac:dyDescent="0.2">
      <c r="A17" s="104" t="s">
        <v>40</v>
      </c>
    </row>
    <row r="18" spans="1:11" x14ac:dyDescent="0.2">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2">
      <c r="A19" s="134" t="s">
        <v>41</v>
      </c>
      <c r="B19" s="134">
        <f>ROUND(VALUE(SUBSTITUTE(実質収支比率等に係る経年分析!F$48,"▲","-")),2)</f>
        <v>9.0299999999999994</v>
      </c>
      <c r="C19" s="134">
        <f>ROUND(VALUE(SUBSTITUTE(実質収支比率等に係る経年分析!G$48,"▲","-")),2)</f>
        <v>10.62</v>
      </c>
      <c r="D19" s="134">
        <f>ROUND(VALUE(SUBSTITUTE(実質収支比率等に係る経年分析!H$48,"▲","-")),2)</f>
        <v>9.66</v>
      </c>
      <c r="E19" s="134">
        <f>ROUND(VALUE(SUBSTITUTE(実質収支比率等に係る経年分析!I$48,"▲","-")),2)</f>
        <v>9.76</v>
      </c>
      <c r="F19" s="134">
        <f>ROUND(VALUE(SUBSTITUTE(実質収支比率等に係る経年分析!J$48,"▲","-")),2)</f>
        <v>13.22</v>
      </c>
    </row>
    <row r="20" spans="1:11" x14ac:dyDescent="0.2">
      <c r="A20" s="134" t="s">
        <v>42</v>
      </c>
      <c r="B20" s="134">
        <f>ROUND(VALUE(SUBSTITUTE(実質収支比率等に係る経年分析!F$47,"▲","-")),2)</f>
        <v>18.61</v>
      </c>
      <c r="C20" s="134">
        <f>ROUND(VALUE(SUBSTITUTE(実質収支比率等に係る経年分析!G$47,"▲","-")),2)</f>
        <v>22.13</v>
      </c>
      <c r="D20" s="134">
        <f>ROUND(VALUE(SUBSTITUTE(実質収支比率等に係る経年分析!H$47,"▲","-")),2)</f>
        <v>18.12</v>
      </c>
      <c r="E20" s="134">
        <f>ROUND(VALUE(SUBSTITUTE(実質収支比率等に係る経年分析!I$47,"▲","-")),2)</f>
        <v>18.649999999999999</v>
      </c>
      <c r="F20" s="134">
        <f>ROUND(VALUE(SUBSTITUTE(実質収支比率等に係る経年分析!J$47,"▲","-")),2)</f>
        <v>17.149999999999999</v>
      </c>
    </row>
    <row r="21" spans="1:11" x14ac:dyDescent="0.2">
      <c r="A21" s="134" t="s">
        <v>43</v>
      </c>
      <c r="B21" s="134">
        <f>IF(ISNUMBER(VALUE(SUBSTITUTE(実質収支比率等に係る経年分析!F$49,"▲","-"))),ROUND(VALUE(SUBSTITUTE(実質収支比率等に係る経年分析!F$49,"▲","-")),2),NA())</f>
        <v>4.63</v>
      </c>
      <c r="C21" s="134">
        <f>IF(ISNUMBER(VALUE(SUBSTITUTE(実質収支比率等に係る経年分析!G$49,"▲","-"))),ROUND(VALUE(SUBSTITUTE(実質収支比率等に係る経年分析!G$49,"▲","-")),2),NA())</f>
        <v>4.9800000000000004</v>
      </c>
      <c r="D21" s="134">
        <f>IF(ISNUMBER(VALUE(SUBSTITUTE(実質収支比率等に係る経年分析!H$49,"▲","-"))),ROUND(VALUE(SUBSTITUTE(実質収支比率等に係る経年分析!H$49,"▲","-")),2),NA())</f>
        <v>-4.5</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2.48</v>
      </c>
    </row>
    <row r="24" spans="1:11" x14ac:dyDescent="0.2">
      <c r="A24" s="104" t="s">
        <v>44</v>
      </c>
    </row>
    <row r="25" spans="1:11" x14ac:dyDescent="0.2">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2">
      <c r="A26" s="135"/>
      <c r="B26" s="135" t="s">
        <v>45</v>
      </c>
      <c r="C26" s="135" t="s">
        <v>46</v>
      </c>
      <c r="D26" s="135" t="s">
        <v>45</v>
      </c>
      <c r="E26" s="135" t="s">
        <v>46</v>
      </c>
      <c r="F26" s="135" t="s">
        <v>45</v>
      </c>
      <c r="G26" s="135" t="s">
        <v>46</v>
      </c>
      <c r="H26" s="135" t="s">
        <v>45</v>
      </c>
      <c r="I26" s="135" t="s">
        <v>46</v>
      </c>
      <c r="J26" s="135" t="s">
        <v>45</v>
      </c>
      <c r="K26" s="135" t="s">
        <v>46</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1.25</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2">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2">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x14ac:dyDescent="0.2">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x14ac:dyDescent="0.2">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4.17</v>
      </c>
    </row>
    <row r="35" spans="1:16" x14ac:dyDescent="0.2">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4.88</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13.22</v>
      </c>
    </row>
    <row r="39" spans="1:16" x14ac:dyDescent="0.2">
      <c r="A39" s="104" t="s">
        <v>47</v>
      </c>
    </row>
    <row r="40" spans="1:16" x14ac:dyDescent="0.2">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2">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2">
      <c r="A42" s="136" t="s">
        <v>50</v>
      </c>
      <c r="B42" s="136"/>
      <c r="C42" s="136"/>
      <c r="D42" s="136">
        <f>'実質公債費比率（分子）の構造'!K$52</f>
        <v>611</v>
      </c>
      <c r="E42" s="136"/>
      <c r="F42" s="136"/>
      <c r="G42" s="136">
        <f>'実質公債費比率（分子）の構造'!L$52</f>
        <v>636</v>
      </c>
      <c r="H42" s="136"/>
      <c r="I42" s="136"/>
      <c r="J42" s="136">
        <f>'実質公債費比率（分子）の構造'!M$52</f>
        <v>669</v>
      </c>
      <c r="K42" s="136"/>
      <c r="L42" s="136"/>
      <c r="M42" s="136">
        <f>'実質公債費比率（分子）の構造'!N$52</f>
        <v>701</v>
      </c>
      <c r="N42" s="136"/>
      <c r="O42" s="136"/>
      <c r="P42" s="136">
        <f>'実質公債費比率（分子）の構造'!O$52</f>
        <v>695</v>
      </c>
    </row>
    <row r="43" spans="1:16" x14ac:dyDescent="0.2">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52</v>
      </c>
      <c r="B44" s="136">
        <f>'実質公債費比率（分子）の構造'!K$50</f>
        <v>60</v>
      </c>
      <c r="C44" s="136"/>
      <c r="D44" s="136"/>
      <c r="E44" s="136">
        <f>'実質公債費比率（分子）の構造'!L$50</f>
        <v>57</v>
      </c>
      <c r="F44" s="136"/>
      <c r="G44" s="136"/>
      <c r="H44" s="136">
        <f>'実質公債費比率（分子）の構造'!M$50</f>
        <v>474</v>
      </c>
      <c r="I44" s="136"/>
      <c r="J44" s="136"/>
      <c r="K44" s="136">
        <f>'実質公債費比率（分子）の構造'!N$50</f>
        <v>21</v>
      </c>
      <c r="L44" s="136"/>
      <c r="M44" s="136"/>
      <c r="N44" s="136">
        <f>'実質公債費比率（分子）の構造'!O$50</f>
        <v>21</v>
      </c>
      <c r="O44" s="136"/>
      <c r="P44" s="136"/>
    </row>
    <row r="45" spans="1:16" x14ac:dyDescent="0.2">
      <c r="A45" s="136" t="s">
        <v>53</v>
      </c>
      <c r="B45" s="136">
        <f>'実質公債費比率（分子）の構造'!K$49</f>
        <v>299</v>
      </c>
      <c r="C45" s="136"/>
      <c r="D45" s="136"/>
      <c r="E45" s="136">
        <f>'実質公債費比率（分子）の構造'!L$49</f>
        <v>309</v>
      </c>
      <c r="F45" s="136"/>
      <c r="G45" s="136"/>
      <c r="H45" s="136">
        <f>'実質公債費比率（分子）の構造'!M$49</f>
        <v>284</v>
      </c>
      <c r="I45" s="136"/>
      <c r="J45" s="136"/>
      <c r="K45" s="136">
        <f>'実質公債費比率（分子）の構造'!N$49</f>
        <v>158</v>
      </c>
      <c r="L45" s="136"/>
      <c r="M45" s="136"/>
      <c r="N45" s="136">
        <f>'実質公債費比率（分子）の構造'!O$49</f>
        <v>118</v>
      </c>
      <c r="O45" s="136"/>
      <c r="P45" s="136"/>
    </row>
    <row r="46" spans="1:16" x14ac:dyDescent="0.2">
      <c r="A46" s="136" t="s">
        <v>54</v>
      </c>
      <c r="B46" s="136">
        <f>'実質公債費比率（分子）の構造'!K$48</f>
        <v>96</v>
      </c>
      <c r="C46" s="136"/>
      <c r="D46" s="136"/>
      <c r="E46" s="136">
        <f>'実質公債費比率（分子）の構造'!L$48</f>
        <v>94</v>
      </c>
      <c r="F46" s="136"/>
      <c r="G46" s="136"/>
      <c r="H46" s="136">
        <f>'実質公債費比率（分子）の構造'!M$48</f>
        <v>122</v>
      </c>
      <c r="I46" s="136"/>
      <c r="J46" s="136"/>
      <c r="K46" s="136">
        <f>'実質公債費比率（分子）の構造'!N$48</f>
        <v>132</v>
      </c>
      <c r="L46" s="136"/>
      <c r="M46" s="136"/>
      <c r="N46" s="136">
        <f>'実質公債費比率（分子）の構造'!O$48</f>
        <v>155</v>
      </c>
      <c r="O46" s="136"/>
      <c r="P46" s="136"/>
    </row>
    <row r="47" spans="1:16" x14ac:dyDescent="0.2">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57</v>
      </c>
      <c r="B49" s="136">
        <f>'実質公債費比率（分子）の構造'!K$45</f>
        <v>676</v>
      </c>
      <c r="C49" s="136"/>
      <c r="D49" s="136"/>
      <c r="E49" s="136">
        <f>'実質公債費比率（分子）の構造'!L$45</f>
        <v>662</v>
      </c>
      <c r="F49" s="136"/>
      <c r="G49" s="136"/>
      <c r="H49" s="136">
        <f>'実質公債費比率（分子）の構造'!M$45</f>
        <v>675</v>
      </c>
      <c r="I49" s="136"/>
      <c r="J49" s="136"/>
      <c r="K49" s="136">
        <f>'実質公債費比率（分子）の構造'!N$45</f>
        <v>695</v>
      </c>
      <c r="L49" s="136"/>
      <c r="M49" s="136"/>
      <c r="N49" s="136">
        <f>'実質公債費比率（分子）の構造'!O$45</f>
        <v>672</v>
      </c>
      <c r="O49" s="136"/>
      <c r="P49" s="136"/>
    </row>
    <row r="50" spans="1:16" x14ac:dyDescent="0.2">
      <c r="A50" s="136" t="s">
        <v>58</v>
      </c>
      <c r="B50" s="136" t="e">
        <f>NA()</f>
        <v>#N/A</v>
      </c>
      <c r="C50" s="136">
        <f>IF(ISNUMBER('実質公債費比率（分子）の構造'!K$53),'実質公債費比率（分子）の構造'!K$53,NA())</f>
        <v>520</v>
      </c>
      <c r="D50" s="136" t="e">
        <f>NA()</f>
        <v>#N/A</v>
      </c>
      <c r="E50" s="136" t="e">
        <f>NA()</f>
        <v>#N/A</v>
      </c>
      <c r="F50" s="136">
        <f>IF(ISNUMBER('実質公債費比率（分子）の構造'!L$53),'実質公債費比率（分子）の構造'!L$53,NA())</f>
        <v>486</v>
      </c>
      <c r="G50" s="136" t="e">
        <f>NA()</f>
        <v>#N/A</v>
      </c>
      <c r="H50" s="136" t="e">
        <f>NA()</f>
        <v>#N/A</v>
      </c>
      <c r="I50" s="136">
        <f>IF(ISNUMBER('実質公債費比率（分子）の構造'!M$53),'実質公債費比率（分子）の構造'!M$53,NA())</f>
        <v>886</v>
      </c>
      <c r="J50" s="136" t="e">
        <f>NA()</f>
        <v>#N/A</v>
      </c>
      <c r="K50" s="136" t="e">
        <f>NA()</f>
        <v>#N/A</v>
      </c>
      <c r="L50" s="136">
        <f>IF(ISNUMBER('実質公債費比率（分子）の構造'!N$53),'実質公債費比率（分子）の構造'!N$53,NA())</f>
        <v>305</v>
      </c>
      <c r="M50" s="136" t="e">
        <f>NA()</f>
        <v>#N/A</v>
      </c>
      <c r="N50" s="136" t="e">
        <f>NA()</f>
        <v>#N/A</v>
      </c>
      <c r="O50" s="136">
        <f>IF(ISNUMBER('実質公債費比率（分子）の構造'!O$53),'実質公債費比率（分子）の構造'!O$53,NA())</f>
        <v>271</v>
      </c>
      <c r="P50" s="136" t="e">
        <f>NA()</f>
        <v>#N/A</v>
      </c>
    </row>
    <row r="53" spans="1:16" x14ac:dyDescent="0.2">
      <c r="A53" s="104" t="s">
        <v>59</v>
      </c>
    </row>
    <row r="54" spans="1:16" x14ac:dyDescent="0.2">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2">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2">
      <c r="A56" s="135" t="s">
        <v>35</v>
      </c>
      <c r="B56" s="135"/>
      <c r="C56" s="135"/>
      <c r="D56" s="135">
        <f>'将来負担比率（分子）の構造'!I$51</f>
        <v>6921</v>
      </c>
      <c r="E56" s="135"/>
      <c r="F56" s="135"/>
      <c r="G56" s="135">
        <f>'将来負担比率（分子）の構造'!J$51</f>
        <v>7447</v>
      </c>
      <c r="H56" s="135"/>
      <c r="I56" s="135"/>
      <c r="J56" s="135">
        <f>'将来負担比率（分子）の構造'!K$51</f>
        <v>7986</v>
      </c>
      <c r="K56" s="135"/>
      <c r="L56" s="135"/>
      <c r="M56" s="135">
        <f>'将来負担比率（分子）の構造'!L$51</f>
        <v>8352</v>
      </c>
      <c r="N56" s="135"/>
      <c r="O56" s="135"/>
      <c r="P56" s="135">
        <f>'将来負担比率（分子）の構造'!M$51</f>
        <v>8357</v>
      </c>
    </row>
    <row r="57" spans="1:16" x14ac:dyDescent="0.2">
      <c r="A57" s="135" t="s">
        <v>34</v>
      </c>
      <c r="B57" s="135"/>
      <c r="C57" s="135"/>
      <c r="D57" s="135">
        <f>'将来負担比率（分子）の構造'!I$50</f>
        <v>4</v>
      </c>
      <c r="E57" s="135"/>
      <c r="F57" s="135"/>
      <c r="G57" s="135">
        <f>'将来負担比率（分子）の構造'!J$50</f>
        <v>3</v>
      </c>
      <c r="H57" s="135"/>
      <c r="I57" s="135"/>
      <c r="J57" s="135">
        <f>'将来負担比率（分子）の構造'!K$50</f>
        <v>2</v>
      </c>
      <c r="K57" s="135"/>
      <c r="L57" s="135"/>
      <c r="M57" s="135">
        <f>'将来負担比率（分子）の構造'!L$50</f>
        <v>1</v>
      </c>
      <c r="N57" s="135"/>
      <c r="O57" s="135"/>
      <c r="P57" s="135">
        <f>'将来負担比率（分子）の構造'!M$50</f>
        <v>0</v>
      </c>
    </row>
    <row r="58" spans="1:16" x14ac:dyDescent="0.2">
      <c r="A58" s="135" t="s">
        <v>33</v>
      </c>
      <c r="B58" s="135"/>
      <c r="C58" s="135"/>
      <c r="D58" s="135">
        <f>'将来負担比率（分子）の構造'!I$49</f>
        <v>2232</v>
      </c>
      <c r="E58" s="135"/>
      <c r="F58" s="135"/>
      <c r="G58" s="135">
        <f>'将来負担比率（分子）の構造'!J$49</f>
        <v>2701</v>
      </c>
      <c r="H58" s="135"/>
      <c r="I58" s="135"/>
      <c r="J58" s="135">
        <f>'将来負担比率（分子）の構造'!K$49</f>
        <v>2956</v>
      </c>
      <c r="K58" s="135"/>
      <c r="L58" s="135"/>
      <c r="M58" s="135">
        <f>'将来負担比率（分子）の構造'!L$49</f>
        <v>3349</v>
      </c>
      <c r="N58" s="135"/>
      <c r="O58" s="135"/>
      <c r="P58" s="135">
        <f>'将来負担比率（分子）の構造'!M$49</f>
        <v>3288</v>
      </c>
    </row>
    <row r="59" spans="1:16" x14ac:dyDescent="0.2">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29</v>
      </c>
      <c r="B61" s="135">
        <f>'将来負担比率（分子）の構造'!I$46</f>
        <v>415</v>
      </c>
      <c r="C61" s="135"/>
      <c r="D61" s="135"/>
      <c r="E61" s="135">
        <f>'将来負担比率（分子）の構造'!J$46</f>
        <v>92</v>
      </c>
      <c r="F61" s="135"/>
      <c r="G61" s="135"/>
      <c r="H61" s="135">
        <f>'将来負担比率（分子）の構造'!K$46</f>
        <v>0</v>
      </c>
      <c r="I61" s="135"/>
      <c r="J61" s="135"/>
      <c r="K61" s="135">
        <f>'将来負担比率（分子）の構造'!L$46</f>
        <v>0</v>
      </c>
      <c r="L61" s="135"/>
      <c r="M61" s="135"/>
      <c r="N61" s="135" t="str">
        <f>'将来負担比率（分子）の構造'!M$46</f>
        <v>-</v>
      </c>
      <c r="O61" s="135"/>
      <c r="P61" s="135"/>
    </row>
    <row r="62" spans="1:16" x14ac:dyDescent="0.2">
      <c r="A62" s="135" t="s">
        <v>28</v>
      </c>
      <c r="B62" s="135">
        <f>'将来負担比率（分子）の構造'!I$45</f>
        <v>1847</v>
      </c>
      <c r="C62" s="135"/>
      <c r="D62" s="135"/>
      <c r="E62" s="135">
        <f>'将来負担比率（分子）の構造'!J$45</f>
        <v>1576</v>
      </c>
      <c r="F62" s="135"/>
      <c r="G62" s="135"/>
      <c r="H62" s="135">
        <f>'将来負担比率（分子）の構造'!K$45</f>
        <v>1090</v>
      </c>
      <c r="I62" s="135"/>
      <c r="J62" s="135"/>
      <c r="K62" s="135">
        <f>'将来負担比率（分子）の構造'!L$45</f>
        <v>901</v>
      </c>
      <c r="L62" s="135"/>
      <c r="M62" s="135"/>
      <c r="N62" s="135">
        <f>'将来負担比率（分子）の構造'!M$45</f>
        <v>815</v>
      </c>
      <c r="O62" s="135"/>
      <c r="P62" s="135"/>
    </row>
    <row r="63" spans="1:16" x14ac:dyDescent="0.2">
      <c r="A63" s="135" t="s">
        <v>27</v>
      </c>
      <c r="B63" s="135">
        <f>'将来負担比率（分子）の構造'!I$44</f>
        <v>1069</v>
      </c>
      <c r="C63" s="135"/>
      <c r="D63" s="135"/>
      <c r="E63" s="135">
        <f>'将来負担比率（分子）の構造'!J$44</f>
        <v>797</v>
      </c>
      <c r="F63" s="135"/>
      <c r="G63" s="135"/>
      <c r="H63" s="135">
        <f>'将来負担比率（分子）の構造'!K$44</f>
        <v>576</v>
      </c>
      <c r="I63" s="135"/>
      <c r="J63" s="135"/>
      <c r="K63" s="135">
        <f>'将来負担比率（分子）の構造'!L$44</f>
        <v>823</v>
      </c>
      <c r="L63" s="135"/>
      <c r="M63" s="135"/>
      <c r="N63" s="135">
        <f>'将来負担比率（分子）の構造'!M$44</f>
        <v>792</v>
      </c>
      <c r="O63" s="135"/>
      <c r="P63" s="135"/>
    </row>
    <row r="64" spans="1:16" x14ac:dyDescent="0.2">
      <c r="A64" s="135" t="s">
        <v>26</v>
      </c>
      <c r="B64" s="135">
        <f>'将来負担比率（分子）の構造'!I$43</f>
        <v>2337</v>
      </c>
      <c r="C64" s="135"/>
      <c r="D64" s="135"/>
      <c r="E64" s="135">
        <f>'将来負担比率（分子）の構造'!J$43</f>
        <v>2871</v>
      </c>
      <c r="F64" s="135"/>
      <c r="G64" s="135"/>
      <c r="H64" s="135">
        <f>'将来負担比率（分子）の構造'!K$43</f>
        <v>2877</v>
      </c>
      <c r="I64" s="135"/>
      <c r="J64" s="135"/>
      <c r="K64" s="135">
        <f>'将来負担比率（分子）の構造'!L$43</f>
        <v>2873</v>
      </c>
      <c r="L64" s="135"/>
      <c r="M64" s="135"/>
      <c r="N64" s="135">
        <f>'将来負担比率（分子）の構造'!M$43</f>
        <v>2790</v>
      </c>
      <c r="O64" s="135"/>
      <c r="P64" s="135"/>
    </row>
    <row r="65" spans="1:16" x14ac:dyDescent="0.2">
      <c r="A65" s="135" t="s">
        <v>25</v>
      </c>
      <c r="B65" s="135">
        <f>'将来負担比率（分子）の構造'!I$42</f>
        <v>223</v>
      </c>
      <c r="C65" s="135"/>
      <c r="D65" s="135"/>
      <c r="E65" s="135">
        <f>'将来負担比率（分子）の構造'!J$42</f>
        <v>181</v>
      </c>
      <c r="F65" s="135"/>
      <c r="G65" s="135"/>
      <c r="H65" s="135">
        <f>'将来負担比率（分子）の構造'!K$42</f>
        <v>144</v>
      </c>
      <c r="I65" s="135"/>
      <c r="J65" s="135"/>
      <c r="K65" s="135">
        <f>'将来負担比率（分子）の構造'!L$42</f>
        <v>124</v>
      </c>
      <c r="L65" s="135"/>
      <c r="M65" s="135"/>
      <c r="N65" s="135">
        <f>'将来負担比率（分子）の構造'!M$42</f>
        <v>107</v>
      </c>
      <c r="O65" s="135"/>
      <c r="P65" s="135"/>
    </row>
    <row r="66" spans="1:16" x14ac:dyDescent="0.2">
      <c r="A66" s="135" t="s">
        <v>24</v>
      </c>
      <c r="B66" s="135">
        <f>'将来負担比率（分子）の構造'!I$41</f>
        <v>6519</v>
      </c>
      <c r="C66" s="135"/>
      <c r="D66" s="135"/>
      <c r="E66" s="135">
        <f>'将来負担比率（分子）の構造'!J$41</f>
        <v>6956</v>
      </c>
      <c r="F66" s="135"/>
      <c r="G66" s="135"/>
      <c r="H66" s="135">
        <f>'将来負担比率（分子）の構造'!K$41</f>
        <v>8087</v>
      </c>
      <c r="I66" s="135"/>
      <c r="J66" s="135"/>
      <c r="K66" s="135">
        <f>'将来負担比率（分子）の構造'!L$41</f>
        <v>8418</v>
      </c>
      <c r="L66" s="135"/>
      <c r="M66" s="135"/>
      <c r="N66" s="135">
        <f>'将来負担比率（分子）の構造'!M$41</f>
        <v>8520</v>
      </c>
      <c r="O66" s="135"/>
      <c r="P66" s="135"/>
    </row>
    <row r="67" spans="1:16" x14ac:dyDescent="0.2">
      <c r="A67" s="135" t="s">
        <v>62</v>
      </c>
      <c r="B67" s="135" t="e">
        <f>NA()</f>
        <v>#N/A</v>
      </c>
      <c r="C67" s="135">
        <f>IF(ISNUMBER('将来負担比率（分子）の構造'!I$52), IF('将来負担比率（分子）の構造'!I$52 &lt; 0, 0, '将来負担比率（分子）の構造'!I$52), NA())</f>
        <v>3254</v>
      </c>
      <c r="D67" s="135" t="e">
        <f>NA()</f>
        <v>#N/A</v>
      </c>
      <c r="E67" s="135" t="e">
        <f>NA()</f>
        <v>#N/A</v>
      </c>
      <c r="F67" s="135">
        <f>IF(ISNUMBER('将来負担比率（分子）の構造'!J$52), IF('将来負担比率（分子）の構造'!J$52 &lt; 0, 0, '将来負担比率（分子）の構造'!J$52), NA())</f>
        <v>2321</v>
      </c>
      <c r="G67" s="135" t="e">
        <f>NA()</f>
        <v>#N/A</v>
      </c>
      <c r="H67" s="135" t="e">
        <f>NA()</f>
        <v>#N/A</v>
      </c>
      <c r="I67" s="135">
        <f>IF(ISNUMBER('将来負担比率（分子）の構造'!K$52), IF('将来負担比率（分子）の構造'!K$52 &lt; 0, 0, '将来負担比率（分子）の構造'!K$52), NA())</f>
        <v>1830</v>
      </c>
      <c r="J67" s="135" t="e">
        <f>NA()</f>
        <v>#N/A</v>
      </c>
      <c r="K67" s="135" t="e">
        <f>NA()</f>
        <v>#N/A</v>
      </c>
      <c r="L67" s="135">
        <f>IF(ISNUMBER('将来負担比率（分子）の構造'!L$52), IF('将来負担比率（分子）の構造'!L$52 &lt; 0, 0, '将来負担比率（分子）の構造'!L$52), NA())</f>
        <v>1438</v>
      </c>
      <c r="M67" s="135" t="e">
        <f>NA()</f>
        <v>#N/A</v>
      </c>
      <c r="N67" s="135" t="e">
        <f>NA()</f>
        <v>#N/A</v>
      </c>
      <c r="O67" s="135">
        <f>IF(ISNUMBER('将来負担比率（分子）の構造'!M$52), IF('将来負担比率（分子）の構造'!M$52 &lt; 0, 0, '将来負担比率（分子）の構造'!M$52), NA())</f>
        <v>1377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9"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2">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2">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2">
      <c r="B5" s="705" t="s">
        <v>204</v>
      </c>
      <c r="C5" s="706"/>
      <c r="D5" s="706"/>
      <c r="E5" s="706"/>
      <c r="F5" s="706"/>
      <c r="G5" s="706"/>
      <c r="H5" s="706"/>
      <c r="I5" s="706"/>
      <c r="J5" s="706"/>
      <c r="K5" s="706"/>
      <c r="L5" s="706"/>
      <c r="M5" s="706"/>
      <c r="N5" s="706"/>
      <c r="O5" s="706"/>
      <c r="P5" s="706"/>
      <c r="Q5" s="707"/>
      <c r="R5" s="668">
        <v>3819189</v>
      </c>
      <c r="S5" s="669"/>
      <c r="T5" s="669"/>
      <c r="U5" s="669"/>
      <c r="V5" s="669"/>
      <c r="W5" s="669"/>
      <c r="X5" s="669"/>
      <c r="Y5" s="716"/>
      <c r="Z5" s="729">
        <v>35.9</v>
      </c>
      <c r="AA5" s="729"/>
      <c r="AB5" s="729"/>
      <c r="AC5" s="729"/>
      <c r="AD5" s="730">
        <v>3819189</v>
      </c>
      <c r="AE5" s="730"/>
      <c r="AF5" s="730"/>
      <c r="AG5" s="730"/>
      <c r="AH5" s="730"/>
      <c r="AI5" s="730"/>
      <c r="AJ5" s="730"/>
      <c r="AK5" s="730"/>
      <c r="AL5" s="717">
        <v>67.599999999999994</v>
      </c>
      <c r="AM5" s="686"/>
      <c r="AN5" s="686"/>
      <c r="AO5" s="718"/>
      <c r="AP5" s="705" t="s">
        <v>205</v>
      </c>
      <c r="AQ5" s="706"/>
      <c r="AR5" s="706"/>
      <c r="AS5" s="706"/>
      <c r="AT5" s="706"/>
      <c r="AU5" s="706"/>
      <c r="AV5" s="706"/>
      <c r="AW5" s="706"/>
      <c r="AX5" s="706"/>
      <c r="AY5" s="706"/>
      <c r="AZ5" s="706"/>
      <c r="BA5" s="706"/>
      <c r="BB5" s="706"/>
      <c r="BC5" s="706"/>
      <c r="BD5" s="706"/>
      <c r="BE5" s="706"/>
      <c r="BF5" s="707"/>
      <c r="BG5" s="618">
        <v>3819189</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2">
      <c r="B6" s="615" t="s">
        <v>210</v>
      </c>
      <c r="C6" s="616"/>
      <c r="D6" s="616"/>
      <c r="E6" s="616"/>
      <c r="F6" s="616"/>
      <c r="G6" s="616"/>
      <c r="H6" s="616"/>
      <c r="I6" s="616"/>
      <c r="J6" s="616"/>
      <c r="K6" s="616"/>
      <c r="L6" s="616"/>
      <c r="M6" s="616"/>
      <c r="N6" s="616"/>
      <c r="O6" s="616"/>
      <c r="P6" s="616"/>
      <c r="Q6" s="617"/>
      <c r="R6" s="618">
        <v>123385</v>
      </c>
      <c r="S6" s="619"/>
      <c r="T6" s="619"/>
      <c r="U6" s="619"/>
      <c r="V6" s="619"/>
      <c r="W6" s="619"/>
      <c r="X6" s="619"/>
      <c r="Y6" s="620"/>
      <c r="Z6" s="671">
        <v>1.2</v>
      </c>
      <c r="AA6" s="671"/>
      <c r="AB6" s="671"/>
      <c r="AC6" s="671"/>
      <c r="AD6" s="672">
        <v>123385</v>
      </c>
      <c r="AE6" s="672"/>
      <c r="AF6" s="672"/>
      <c r="AG6" s="672"/>
      <c r="AH6" s="672"/>
      <c r="AI6" s="672"/>
      <c r="AJ6" s="672"/>
      <c r="AK6" s="672"/>
      <c r="AL6" s="641">
        <v>2.2000000000000002</v>
      </c>
      <c r="AM6" s="673"/>
      <c r="AN6" s="673"/>
      <c r="AO6" s="674"/>
      <c r="AP6" s="615" t="s">
        <v>211</v>
      </c>
      <c r="AQ6" s="616"/>
      <c r="AR6" s="616"/>
      <c r="AS6" s="616"/>
      <c r="AT6" s="616"/>
      <c r="AU6" s="616"/>
      <c r="AV6" s="616"/>
      <c r="AW6" s="616"/>
      <c r="AX6" s="616"/>
      <c r="AY6" s="616"/>
      <c r="AZ6" s="616"/>
      <c r="BA6" s="616"/>
      <c r="BB6" s="616"/>
      <c r="BC6" s="616"/>
      <c r="BD6" s="616"/>
      <c r="BE6" s="616"/>
      <c r="BF6" s="617"/>
      <c r="BG6" s="618">
        <v>3819189</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110112</v>
      </c>
      <c r="CS6" s="619"/>
      <c r="CT6" s="619"/>
      <c r="CU6" s="619"/>
      <c r="CV6" s="619"/>
      <c r="CW6" s="619"/>
      <c r="CX6" s="619"/>
      <c r="CY6" s="620"/>
      <c r="CZ6" s="671">
        <v>1.1000000000000001</v>
      </c>
      <c r="DA6" s="671"/>
      <c r="DB6" s="671"/>
      <c r="DC6" s="671"/>
      <c r="DD6" s="624" t="s">
        <v>206</v>
      </c>
      <c r="DE6" s="619"/>
      <c r="DF6" s="619"/>
      <c r="DG6" s="619"/>
      <c r="DH6" s="619"/>
      <c r="DI6" s="619"/>
      <c r="DJ6" s="619"/>
      <c r="DK6" s="619"/>
      <c r="DL6" s="619"/>
      <c r="DM6" s="619"/>
      <c r="DN6" s="619"/>
      <c r="DO6" s="619"/>
      <c r="DP6" s="620"/>
      <c r="DQ6" s="624">
        <v>110112</v>
      </c>
      <c r="DR6" s="619"/>
      <c r="DS6" s="619"/>
      <c r="DT6" s="619"/>
      <c r="DU6" s="619"/>
      <c r="DV6" s="619"/>
      <c r="DW6" s="619"/>
      <c r="DX6" s="619"/>
      <c r="DY6" s="619"/>
      <c r="DZ6" s="619"/>
      <c r="EA6" s="619"/>
      <c r="EB6" s="619"/>
      <c r="EC6" s="654"/>
    </row>
    <row r="7" spans="2:143" ht="11.25" customHeight="1" x14ac:dyDescent="0.2">
      <c r="B7" s="615" t="s">
        <v>213</v>
      </c>
      <c r="C7" s="616"/>
      <c r="D7" s="616"/>
      <c r="E7" s="616"/>
      <c r="F7" s="616"/>
      <c r="G7" s="616"/>
      <c r="H7" s="616"/>
      <c r="I7" s="616"/>
      <c r="J7" s="616"/>
      <c r="K7" s="616"/>
      <c r="L7" s="616"/>
      <c r="M7" s="616"/>
      <c r="N7" s="616"/>
      <c r="O7" s="616"/>
      <c r="P7" s="616"/>
      <c r="Q7" s="617"/>
      <c r="R7" s="618">
        <v>4766</v>
      </c>
      <c r="S7" s="619"/>
      <c r="T7" s="619"/>
      <c r="U7" s="619"/>
      <c r="V7" s="619"/>
      <c r="W7" s="619"/>
      <c r="X7" s="619"/>
      <c r="Y7" s="620"/>
      <c r="Z7" s="671">
        <v>0</v>
      </c>
      <c r="AA7" s="671"/>
      <c r="AB7" s="671"/>
      <c r="AC7" s="671"/>
      <c r="AD7" s="672">
        <v>4766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1677450</v>
      </c>
      <c r="BH7" s="619"/>
      <c r="BI7" s="619"/>
      <c r="BJ7" s="619"/>
      <c r="BK7" s="619"/>
      <c r="BL7" s="619"/>
      <c r="BM7" s="619"/>
      <c r="BN7" s="620"/>
      <c r="BO7" s="671">
        <v>43.9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1588497</v>
      </c>
      <c r="CS7" s="619"/>
      <c r="CT7" s="619"/>
      <c r="CU7" s="619"/>
      <c r="CV7" s="619"/>
      <c r="CW7" s="619"/>
      <c r="CX7" s="619"/>
      <c r="CY7" s="620"/>
      <c r="CZ7" s="671">
        <v>16.2</v>
      </c>
      <c r="DA7" s="671"/>
      <c r="DB7" s="671"/>
      <c r="DC7" s="671"/>
      <c r="DD7" s="624">
        <v>98364</v>
      </c>
      <c r="DE7" s="619"/>
      <c r="DF7" s="619"/>
      <c r="DG7" s="619"/>
      <c r="DH7" s="619"/>
      <c r="DI7" s="619"/>
      <c r="DJ7" s="619"/>
      <c r="DK7" s="619"/>
      <c r="DL7" s="619"/>
      <c r="DM7" s="619"/>
      <c r="DN7" s="619"/>
      <c r="DO7" s="619"/>
      <c r="DP7" s="620"/>
      <c r="DQ7" s="624">
        <v>1333258</v>
      </c>
      <c r="DR7" s="619"/>
      <c r="DS7" s="619"/>
      <c r="DT7" s="619"/>
      <c r="DU7" s="619"/>
      <c r="DV7" s="619"/>
      <c r="DW7" s="619"/>
      <c r="DX7" s="619"/>
      <c r="DY7" s="619"/>
      <c r="DZ7" s="619"/>
      <c r="EA7" s="619"/>
      <c r="EB7" s="619"/>
      <c r="EC7" s="654"/>
    </row>
    <row r="8" spans="2:143" ht="11.25" customHeight="1" x14ac:dyDescent="0.2">
      <c r="B8" s="615" t="s">
        <v>216</v>
      </c>
      <c r="C8" s="616"/>
      <c r="D8" s="616"/>
      <c r="E8" s="616"/>
      <c r="F8" s="616"/>
      <c r="G8" s="616"/>
      <c r="H8" s="616"/>
      <c r="I8" s="616"/>
      <c r="J8" s="616"/>
      <c r="K8" s="616"/>
      <c r="L8" s="616"/>
      <c r="M8" s="616"/>
      <c r="N8" s="616"/>
      <c r="O8" s="616"/>
      <c r="P8" s="616"/>
      <c r="Q8" s="617"/>
      <c r="R8" s="618">
        <v>19316</v>
      </c>
      <c r="S8" s="619"/>
      <c r="T8" s="619"/>
      <c r="U8" s="619"/>
      <c r="V8" s="619"/>
      <c r="W8" s="619"/>
      <c r="X8" s="619"/>
      <c r="Y8" s="620"/>
      <c r="Z8" s="671">
        <v>0.2</v>
      </c>
      <c r="AA8" s="671"/>
      <c r="AB8" s="671"/>
      <c r="AC8" s="671"/>
      <c r="AD8" s="672">
        <v>19316</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54049</v>
      </c>
      <c r="BH8" s="619"/>
      <c r="BI8" s="619"/>
      <c r="BJ8" s="619"/>
      <c r="BK8" s="619"/>
      <c r="BL8" s="619"/>
      <c r="BM8" s="619"/>
      <c r="BN8" s="620"/>
      <c r="BO8" s="671">
        <v>1.4</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3246173</v>
      </c>
      <c r="CS8" s="619"/>
      <c r="CT8" s="619"/>
      <c r="CU8" s="619"/>
      <c r="CV8" s="619"/>
      <c r="CW8" s="619"/>
      <c r="CX8" s="619"/>
      <c r="CY8" s="620"/>
      <c r="CZ8" s="671">
        <v>33.1</v>
      </c>
      <c r="DA8" s="671"/>
      <c r="DB8" s="671"/>
      <c r="DC8" s="671"/>
      <c r="DD8" s="624" t="s">
        <v>206</v>
      </c>
      <c r="DE8" s="619"/>
      <c r="DF8" s="619"/>
      <c r="DG8" s="619"/>
      <c r="DH8" s="619"/>
      <c r="DI8" s="619"/>
      <c r="DJ8" s="619"/>
      <c r="DK8" s="619"/>
      <c r="DL8" s="619"/>
      <c r="DM8" s="619"/>
      <c r="DN8" s="619"/>
      <c r="DO8" s="619"/>
      <c r="DP8" s="620"/>
      <c r="DQ8" s="624">
        <v>1704875</v>
      </c>
      <c r="DR8" s="619"/>
      <c r="DS8" s="619"/>
      <c r="DT8" s="619"/>
      <c r="DU8" s="619"/>
      <c r="DV8" s="619"/>
      <c r="DW8" s="619"/>
      <c r="DX8" s="619"/>
      <c r="DY8" s="619"/>
      <c r="DZ8" s="619"/>
      <c r="EA8" s="619"/>
      <c r="EB8" s="619"/>
      <c r="EC8" s="654"/>
    </row>
    <row r="9" spans="2:143" ht="11.25" customHeight="1" x14ac:dyDescent="0.2">
      <c r="B9" s="615" t="s">
        <v>219</v>
      </c>
      <c r="C9" s="616"/>
      <c r="D9" s="616"/>
      <c r="E9" s="616"/>
      <c r="F9" s="616"/>
      <c r="G9" s="616"/>
      <c r="H9" s="616"/>
      <c r="I9" s="616"/>
      <c r="J9" s="616"/>
      <c r="K9" s="616"/>
      <c r="L9" s="616"/>
      <c r="M9" s="616"/>
      <c r="N9" s="616"/>
      <c r="O9" s="616"/>
      <c r="P9" s="616"/>
      <c r="Q9" s="617"/>
      <c r="R9" s="618">
        <v>19583</v>
      </c>
      <c r="S9" s="619"/>
      <c r="T9" s="619"/>
      <c r="U9" s="619"/>
      <c r="V9" s="619"/>
      <c r="W9" s="619"/>
      <c r="X9" s="619"/>
      <c r="Y9" s="620"/>
      <c r="Z9" s="671">
        <v>0.2</v>
      </c>
      <c r="AA9" s="671"/>
      <c r="AB9" s="671"/>
      <c r="AC9" s="671"/>
      <c r="AD9" s="672">
        <v>19583</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1310906</v>
      </c>
      <c r="BH9" s="619"/>
      <c r="BI9" s="619"/>
      <c r="BJ9" s="619"/>
      <c r="BK9" s="619"/>
      <c r="BL9" s="619"/>
      <c r="BM9" s="619"/>
      <c r="BN9" s="620"/>
      <c r="BO9" s="671">
        <v>34.299999999999997</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564244</v>
      </c>
      <c r="CS9" s="619"/>
      <c r="CT9" s="619"/>
      <c r="CU9" s="619"/>
      <c r="CV9" s="619"/>
      <c r="CW9" s="619"/>
      <c r="CX9" s="619"/>
      <c r="CY9" s="620"/>
      <c r="CZ9" s="671">
        <v>5.8</v>
      </c>
      <c r="DA9" s="671"/>
      <c r="DB9" s="671"/>
      <c r="DC9" s="671"/>
      <c r="DD9" s="624">
        <v>2970</v>
      </c>
      <c r="DE9" s="619"/>
      <c r="DF9" s="619"/>
      <c r="DG9" s="619"/>
      <c r="DH9" s="619"/>
      <c r="DI9" s="619"/>
      <c r="DJ9" s="619"/>
      <c r="DK9" s="619"/>
      <c r="DL9" s="619"/>
      <c r="DM9" s="619"/>
      <c r="DN9" s="619"/>
      <c r="DO9" s="619"/>
      <c r="DP9" s="620"/>
      <c r="DQ9" s="624">
        <v>544981</v>
      </c>
      <c r="DR9" s="619"/>
      <c r="DS9" s="619"/>
      <c r="DT9" s="619"/>
      <c r="DU9" s="619"/>
      <c r="DV9" s="619"/>
      <c r="DW9" s="619"/>
      <c r="DX9" s="619"/>
      <c r="DY9" s="619"/>
      <c r="DZ9" s="619"/>
      <c r="EA9" s="619"/>
      <c r="EB9" s="619"/>
      <c r="EC9" s="654"/>
    </row>
    <row r="10" spans="2:143" ht="11.25" customHeight="1" x14ac:dyDescent="0.2">
      <c r="B10" s="615" t="s">
        <v>222</v>
      </c>
      <c r="C10" s="616"/>
      <c r="D10" s="616"/>
      <c r="E10" s="616"/>
      <c r="F10" s="616"/>
      <c r="G10" s="616"/>
      <c r="H10" s="616"/>
      <c r="I10" s="616"/>
      <c r="J10" s="616"/>
      <c r="K10" s="616"/>
      <c r="L10" s="616"/>
      <c r="M10" s="616"/>
      <c r="N10" s="616"/>
      <c r="O10" s="616"/>
      <c r="P10" s="616"/>
      <c r="Q10" s="617"/>
      <c r="R10" s="618">
        <v>517194</v>
      </c>
      <c r="S10" s="619"/>
      <c r="T10" s="619"/>
      <c r="U10" s="619"/>
      <c r="V10" s="619"/>
      <c r="W10" s="619"/>
      <c r="X10" s="619"/>
      <c r="Y10" s="620"/>
      <c r="Z10" s="671">
        <v>4.9000000000000004</v>
      </c>
      <c r="AA10" s="671"/>
      <c r="AB10" s="671"/>
      <c r="AC10" s="671"/>
      <c r="AD10" s="672">
        <v>517194</v>
      </c>
      <c r="AE10" s="672"/>
      <c r="AF10" s="672"/>
      <c r="AG10" s="672"/>
      <c r="AH10" s="672"/>
      <c r="AI10" s="672"/>
      <c r="AJ10" s="672"/>
      <c r="AK10" s="672"/>
      <c r="AL10" s="641">
        <v>9.1999999999999993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95680</v>
      </c>
      <c r="BH10" s="619"/>
      <c r="BI10" s="619"/>
      <c r="BJ10" s="619"/>
      <c r="BK10" s="619"/>
      <c r="BL10" s="619"/>
      <c r="BM10" s="619"/>
      <c r="BN10" s="620"/>
      <c r="BO10" s="671">
        <v>2.5</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49</v>
      </c>
      <c r="CS10" s="619"/>
      <c r="CT10" s="619"/>
      <c r="CU10" s="619"/>
      <c r="CV10" s="619"/>
      <c r="CW10" s="619"/>
      <c r="CX10" s="619"/>
      <c r="CY10" s="620"/>
      <c r="CZ10" s="671">
        <v>0</v>
      </c>
      <c r="DA10" s="671"/>
      <c r="DB10" s="671"/>
      <c r="DC10" s="671"/>
      <c r="DD10" s="624" t="s">
        <v>107</v>
      </c>
      <c r="DE10" s="619"/>
      <c r="DF10" s="619"/>
      <c r="DG10" s="619"/>
      <c r="DH10" s="619"/>
      <c r="DI10" s="619"/>
      <c r="DJ10" s="619"/>
      <c r="DK10" s="619"/>
      <c r="DL10" s="619"/>
      <c r="DM10" s="619"/>
      <c r="DN10" s="619"/>
      <c r="DO10" s="619"/>
      <c r="DP10" s="620"/>
      <c r="DQ10" s="624">
        <v>49</v>
      </c>
      <c r="DR10" s="619"/>
      <c r="DS10" s="619"/>
      <c r="DT10" s="619"/>
      <c r="DU10" s="619"/>
      <c r="DV10" s="619"/>
      <c r="DW10" s="619"/>
      <c r="DX10" s="619"/>
      <c r="DY10" s="619"/>
      <c r="DZ10" s="619"/>
      <c r="EA10" s="619"/>
      <c r="EB10" s="619"/>
      <c r="EC10" s="654"/>
    </row>
    <row r="11" spans="2:143" ht="11.25" customHeight="1" x14ac:dyDescent="0.2">
      <c r="B11" s="615" t="s">
        <v>225</v>
      </c>
      <c r="C11" s="616"/>
      <c r="D11" s="616"/>
      <c r="E11" s="616"/>
      <c r="F11" s="616"/>
      <c r="G11" s="616"/>
      <c r="H11" s="616"/>
      <c r="I11" s="616"/>
      <c r="J11" s="616"/>
      <c r="K11" s="616"/>
      <c r="L11" s="616"/>
      <c r="M11" s="616"/>
      <c r="N11" s="616"/>
      <c r="O11" s="616"/>
      <c r="P11" s="616"/>
      <c r="Q11" s="617"/>
      <c r="R11" s="618">
        <v>10373</v>
      </c>
      <c r="S11" s="619"/>
      <c r="T11" s="619"/>
      <c r="U11" s="619"/>
      <c r="V11" s="619"/>
      <c r="W11" s="619"/>
      <c r="X11" s="619"/>
      <c r="Y11" s="620"/>
      <c r="Z11" s="671">
        <v>0.1</v>
      </c>
      <c r="AA11" s="671"/>
      <c r="AB11" s="671"/>
      <c r="AC11" s="671"/>
      <c r="AD11" s="672">
        <v>10373</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216815</v>
      </c>
      <c r="BH11" s="619"/>
      <c r="BI11" s="619"/>
      <c r="BJ11" s="619"/>
      <c r="BK11" s="619"/>
      <c r="BL11" s="619"/>
      <c r="BM11" s="619"/>
      <c r="BN11" s="620"/>
      <c r="BO11" s="671">
        <v>5.7</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956443</v>
      </c>
      <c r="CS11" s="619"/>
      <c r="CT11" s="619"/>
      <c r="CU11" s="619"/>
      <c r="CV11" s="619"/>
      <c r="CW11" s="619"/>
      <c r="CX11" s="619"/>
      <c r="CY11" s="620"/>
      <c r="CZ11" s="671">
        <v>9.6999999999999993</v>
      </c>
      <c r="DA11" s="671"/>
      <c r="DB11" s="671"/>
      <c r="DC11" s="671"/>
      <c r="DD11" s="624">
        <v>136958</v>
      </c>
      <c r="DE11" s="619"/>
      <c r="DF11" s="619"/>
      <c r="DG11" s="619"/>
      <c r="DH11" s="619"/>
      <c r="DI11" s="619"/>
      <c r="DJ11" s="619"/>
      <c r="DK11" s="619"/>
      <c r="DL11" s="619"/>
      <c r="DM11" s="619"/>
      <c r="DN11" s="619"/>
      <c r="DO11" s="619"/>
      <c r="DP11" s="620"/>
      <c r="DQ11" s="624">
        <v>400206</v>
      </c>
      <c r="DR11" s="619"/>
      <c r="DS11" s="619"/>
      <c r="DT11" s="619"/>
      <c r="DU11" s="619"/>
      <c r="DV11" s="619"/>
      <c r="DW11" s="619"/>
      <c r="DX11" s="619"/>
      <c r="DY11" s="619"/>
      <c r="DZ11" s="619"/>
      <c r="EA11" s="619"/>
      <c r="EB11" s="619"/>
      <c r="EC11" s="654"/>
    </row>
    <row r="12" spans="2:143" ht="11.25" customHeight="1" x14ac:dyDescent="0.2">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1795499</v>
      </c>
      <c r="BH12" s="619"/>
      <c r="BI12" s="619"/>
      <c r="BJ12" s="619"/>
      <c r="BK12" s="619"/>
      <c r="BL12" s="619"/>
      <c r="BM12" s="619"/>
      <c r="BN12" s="620"/>
      <c r="BO12" s="671">
        <v>47</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80416</v>
      </c>
      <c r="CS12" s="619"/>
      <c r="CT12" s="619"/>
      <c r="CU12" s="619"/>
      <c r="CV12" s="619"/>
      <c r="CW12" s="619"/>
      <c r="CX12" s="619"/>
      <c r="CY12" s="620"/>
      <c r="CZ12" s="671">
        <v>0.8</v>
      </c>
      <c r="DA12" s="671"/>
      <c r="DB12" s="671"/>
      <c r="DC12" s="671"/>
      <c r="DD12" s="624">
        <v>3378</v>
      </c>
      <c r="DE12" s="619"/>
      <c r="DF12" s="619"/>
      <c r="DG12" s="619"/>
      <c r="DH12" s="619"/>
      <c r="DI12" s="619"/>
      <c r="DJ12" s="619"/>
      <c r="DK12" s="619"/>
      <c r="DL12" s="619"/>
      <c r="DM12" s="619"/>
      <c r="DN12" s="619"/>
      <c r="DO12" s="619"/>
      <c r="DP12" s="620"/>
      <c r="DQ12" s="624">
        <v>62033</v>
      </c>
      <c r="DR12" s="619"/>
      <c r="DS12" s="619"/>
      <c r="DT12" s="619"/>
      <c r="DU12" s="619"/>
      <c r="DV12" s="619"/>
      <c r="DW12" s="619"/>
      <c r="DX12" s="619"/>
      <c r="DY12" s="619"/>
      <c r="DZ12" s="619"/>
      <c r="EA12" s="619"/>
      <c r="EB12" s="619"/>
      <c r="EC12" s="654"/>
    </row>
    <row r="13" spans="2:143" ht="11.25" customHeight="1" x14ac:dyDescent="0.2">
      <c r="B13" s="615" t="s">
        <v>231</v>
      </c>
      <c r="C13" s="616"/>
      <c r="D13" s="616"/>
      <c r="E13" s="616"/>
      <c r="F13" s="616"/>
      <c r="G13" s="616"/>
      <c r="H13" s="616"/>
      <c r="I13" s="616"/>
      <c r="J13" s="616"/>
      <c r="K13" s="616"/>
      <c r="L13" s="616"/>
      <c r="M13" s="616"/>
      <c r="N13" s="616"/>
      <c r="O13" s="616"/>
      <c r="P13" s="616"/>
      <c r="Q13" s="617"/>
      <c r="R13" s="618">
        <v>37205</v>
      </c>
      <c r="S13" s="619"/>
      <c r="T13" s="619"/>
      <c r="U13" s="619"/>
      <c r="V13" s="619"/>
      <c r="W13" s="619"/>
      <c r="X13" s="619"/>
      <c r="Y13" s="620"/>
      <c r="Z13" s="671">
        <v>0.3</v>
      </c>
      <c r="AA13" s="671"/>
      <c r="AB13" s="671"/>
      <c r="AC13" s="671"/>
      <c r="AD13" s="672">
        <v>37205</v>
      </c>
      <c r="AE13" s="672"/>
      <c r="AF13" s="672"/>
      <c r="AG13" s="672"/>
      <c r="AH13" s="672"/>
      <c r="AI13" s="672"/>
      <c r="AJ13" s="672"/>
      <c r="AK13" s="672"/>
      <c r="AL13" s="641">
        <v>0.7</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1793817</v>
      </c>
      <c r="BH13" s="619"/>
      <c r="BI13" s="619"/>
      <c r="BJ13" s="619"/>
      <c r="BK13" s="619"/>
      <c r="BL13" s="619"/>
      <c r="BM13" s="619"/>
      <c r="BN13" s="620"/>
      <c r="BO13" s="671">
        <v>47</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827804</v>
      </c>
      <c r="CS13" s="619"/>
      <c r="CT13" s="619"/>
      <c r="CU13" s="619"/>
      <c r="CV13" s="619"/>
      <c r="CW13" s="619"/>
      <c r="CX13" s="619"/>
      <c r="CY13" s="620"/>
      <c r="CZ13" s="671">
        <v>8.4</v>
      </c>
      <c r="DA13" s="671"/>
      <c r="DB13" s="671"/>
      <c r="DC13" s="671"/>
      <c r="DD13" s="624">
        <v>465924</v>
      </c>
      <c r="DE13" s="619"/>
      <c r="DF13" s="619"/>
      <c r="DG13" s="619"/>
      <c r="DH13" s="619"/>
      <c r="DI13" s="619"/>
      <c r="DJ13" s="619"/>
      <c r="DK13" s="619"/>
      <c r="DL13" s="619"/>
      <c r="DM13" s="619"/>
      <c r="DN13" s="619"/>
      <c r="DO13" s="619"/>
      <c r="DP13" s="620"/>
      <c r="DQ13" s="624">
        <v>399408</v>
      </c>
      <c r="DR13" s="619"/>
      <c r="DS13" s="619"/>
      <c r="DT13" s="619"/>
      <c r="DU13" s="619"/>
      <c r="DV13" s="619"/>
      <c r="DW13" s="619"/>
      <c r="DX13" s="619"/>
      <c r="DY13" s="619"/>
      <c r="DZ13" s="619"/>
      <c r="EA13" s="619"/>
      <c r="EB13" s="619"/>
      <c r="EC13" s="654"/>
    </row>
    <row r="14" spans="2:143" ht="11.25" customHeight="1" x14ac:dyDescent="0.2">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72327</v>
      </c>
      <c r="BH14" s="619"/>
      <c r="BI14" s="619"/>
      <c r="BJ14" s="619"/>
      <c r="BK14" s="619"/>
      <c r="BL14" s="619"/>
      <c r="BM14" s="619"/>
      <c r="BN14" s="620"/>
      <c r="BO14" s="671">
        <v>1.9</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477979</v>
      </c>
      <c r="CS14" s="619"/>
      <c r="CT14" s="619"/>
      <c r="CU14" s="619"/>
      <c r="CV14" s="619"/>
      <c r="CW14" s="619"/>
      <c r="CX14" s="619"/>
      <c r="CY14" s="620"/>
      <c r="CZ14" s="671">
        <v>4.9000000000000004</v>
      </c>
      <c r="DA14" s="671"/>
      <c r="DB14" s="671"/>
      <c r="DC14" s="671"/>
      <c r="DD14" s="624" t="s">
        <v>107</v>
      </c>
      <c r="DE14" s="619"/>
      <c r="DF14" s="619"/>
      <c r="DG14" s="619"/>
      <c r="DH14" s="619"/>
      <c r="DI14" s="619"/>
      <c r="DJ14" s="619"/>
      <c r="DK14" s="619"/>
      <c r="DL14" s="619"/>
      <c r="DM14" s="619"/>
      <c r="DN14" s="619"/>
      <c r="DO14" s="619"/>
      <c r="DP14" s="620"/>
      <c r="DQ14" s="624">
        <v>475755</v>
      </c>
      <c r="DR14" s="619"/>
      <c r="DS14" s="619"/>
      <c r="DT14" s="619"/>
      <c r="DU14" s="619"/>
      <c r="DV14" s="619"/>
      <c r="DW14" s="619"/>
      <c r="DX14" s="619"/>
      <c r="DY14" s="619"/>
      <c r="DZ14" s="619"/>
      <c r="EA14" s="619"/>
      <c r="EB14" s="619"/>
      <c r="EC14" s="654"/>
    </row>
    <row r="15" spans="2:143" ht="11.25" customHeight="1" x14ac:dyDescent="0.2">
      <c r="B15" s="615" t="s">
        <v>237</v>
      </c>
      <c r="C15" s="616"/>
      <c r="D15" s="616"/>
      <c r="E15" s="616"/>
      <c r="F15" s="616"/>
      <c r="G15" s="616"/>
      <c r="H15" s="616"/>
      <c r="I15" s="616"/>
      <c r="J15" s="616"/>
      <c r="K15" s="616"/>
      <c r="L15" s="616"/>
      <c r="M15" s="616"/>
      <c r="N15" s="616"/>
      <c r="O15" s="616"/>
      <c r="P15" s="616"/>
      <c r="Q15" s="617"/>
      <c r="R15" s="618">
        <v>21307</v>
      </c>
      <c r="S15" s="619"/>
      <c r="T15" s="619"/>
      <c r="U15" s="619"/>
      <c r="V15" s="619"/>
      <c r="W15" s="619"/>
      <c r="X15" s="619"/>
      <c r="Y15" s="620"/>
      <c r="Z15" s="671">
        <v>0.2</v>
      </c>
      <c r="AA15" s="671"/>
      <c r="AB15" s="671"/>
      <c r="AC15" s="671"/>
      <c r="AD15" s="672">
        <v>21307</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273913</v>
      </c>
      <c r="BH15" s="619"/>
      <c r="BI15" s="619"/>
      <c r="BJ15" s="619"/>
      <c r="BK15" s="619"/>
      <c r="BL15" s="619"/>
      <c r="BM15" s="619"/>
      <c r="BN15" s="620"/>
      <c r="BO15" s="671">
        <v>7.2</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1289293</v>
      </c>
      <c r="CS15" s="619"/>
      <c r="CT15" s="619"/>
      <c r="CU15" s="619"/>
      <c r="CV15" s="619"/>
      <c r="CW15" s="619"/>
      <c r="CX15" s="619"/>
      <c r="CY15" s="620"/>
      <c r="CZ15" s="671">
        <v>13.1</v>
      </c>
      <c r="DA15" s="671"/>
      <c r="DB15" s="671"/>
      <c r="DC15" s="671"/>
      <c r="DD15" s="624">
        <v>532866</v>
      </c>
      <c r="DE15" s="619"/>
      <c r="DF15" s="619"/>
      <c r="DG15" s="619"/>
      <c r="DH15" s="619"/>
      <c r="DI15" s="619"/>
      <c r="DJ15" s="619"/>
      <c r="DK15" s="619"/>
      <c r="DL15" s="619"/>
      <c r="DM15" s="619"/>
      <c r="DN15" s="619"/>
      <c r="DO15" s="619"/>
      <c r="DP15" s="620"/>
      <c r="DQ15" s="624">
        <v>850309</v>
      </c>
      <c r="DR15" s="619"/>
      <c r="DS15" s="619"/>
      <c r="DT15" s="619"/>
      <c r="DU15" s="619"/>
      <c r="DV15" s="619"/>
      <c r="DW15" s="619"/>
      <c r="DX15" s="619"/>
      <c r="DY15" s="619"/>
      <c r="DZ15" s="619"/>
      <c r="EA15" s="619"/>
      <c r="EB15" s="619"/>
      <c r="EC15" s="654"/>
    </row>
    <row r="16" spans="2:143" ht="11.25" customHeight="1" x14ac:dyDescent="0.2">
      <c r="B16" s="615" t="s">
        <v>240</v>
      </c>
      <c r="C16" s="616"/>
      <c r="D16" s="616"/>
      <c r="E16" s="616"/>
      <c r="F16" s="616"/>
      <c r="G16" s="616"/>
      <c r="H16" s="616"/>
      <c r="I16" s="616"/>
      <c r="J16" s="616"/>
      <c r="K16" s="616"/>
      <c r="L16" s="616"/>
      <c r="M16" s="616"/>
      <c r="N16" s="616"/>
      <c r="O16" s="616"/>
      <c r="P16" s="616"/>
      <c r="Q16" s="617"/>
      <c r="R16" s="618">
        <v>1272071</v>
      </c>
      <c r="S16" s="619"/>
      <c r="T16" s="619"/>
      <c r="U16" s="619"/>
      <c r="V16" s="619"/>
      <c r="W16" s="619"/>
      <c r="X16" s="619"/>
      <c r="Y16" s="620"/>
      <c r="Z16" s="671">
        <v>11.9</v>
      </c>
      <c r="AA16" s="671"/>
      <c r="AB16" s="671"/>
      <c r="AC16" s="671"/>
      <c r="AD16" s="672">
        <v>1054411</v>
      </c>
      <c r="AE16" s="672"/>
      <c r="AF16" s="672"/>
      <c r="AG16" s="672"/>
      <c r="AH16" s="672"/>
      <c r="AI16" s="672"/>
      <c r="AJ16" s="672"/>
      <c r="AK16" s="672"/>
      <c r="AL16" s="641">
        <v>18.7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2">
      <c r="B17" s="615" t="s">
        <v>243</v>
      </c>
      <c r="C17" s="616"/>
      <c r="D17" s="616"/>
      <c r="E17" s="616"/>
      <c r="F17" s="616"/>
      <c r="G17" s="616"/>
      <c r="H17" s="616"/>
      <c r="I17" s="616"/>
      <c r="J17" s="616"/>
      <c r="K17" s="616"/>
      <c r="L17" s="616"/>
      <c r="M17" s="616"/>
      <c r="N17" s="616"/>
      <c r="O17" s="616"/>
      <c r="P17" s="616"/>
      <c r="Q17" s="617"/>
      <c r="R17" s="618">
        <v>1054411</v>
      </c>
      <c r="S17" s="619"/>
      <c r="T17" s="619"/>
      <c r="U17" s="619"/>
      <c r="V17" s="619"/>
      <c r="W17" s="619"/>
      <c r="X17" s="619"/>
      <c r="Y17" s="620"/>
      <c r="Z17" s="671">
        <v>9.9</v>
      </c>
      <c r="AA17" s="671"/>
      <c r="AB17" s="671"/>
      <c r="AC17" s="671"/>
      <c r="AD17" s="672">
        <v>1054411</v>
      </c>
      <c r="AE17" s="672"/>
      <c r="AF17" s="672"/>
      <c r="AG17" s="672"/>
      <c r="AH17" s="672"/>
      <c r="AI17" s="672"/>
      <c r="AJ17" s="672"/>
      <c r="AK17" s="672"/>
      <c r="AL17" s="641">
        <v>18.7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671635</v>
      </c>
      <c r="CS17" s="619"/>
      <c r="CT17" s="619"/>
      <c r="CU17" s="619"/>
      <c r="CV17" s="619"/>
      <c r="CW17" s="619"/>
      <c r="CX17" s="619"/>
      <c r="CY17" s="620"/>
      <c r="CZ17" s="671">
        <v>6.8</v>
      </c>
      <c r="DA17" s="671"/>
      <c r="DB17" s="671"/>
      <c r="DC17" s="671"/>
      <c r="DD17" s="624" t="s">
        <v>107</v>
      </c>
      <c r="DE17" s="619"/>
      <c r="DF17" s="619"/>
      <c r="DG17" s="619"/>
      <c r="DH17" s="619"/>
      <c r="DI17" s="619"/>
      <c r="DJ17" s="619"/>
      <c r="DK17" s="619"/>
      <c r="DL17" s="619"/>
      <c r="DM17" s="619"/>
      <c r="DN17" s="619"/>
      <c r="DO17" s="619"/>
      <c r="DP17" s="620"/>
      <c r="DQ17" s="624">
        <v>650241</v>
      </c>
      <c r="DR17" s="619"/>
      <c r="DS17" s="619"/>
      <c r="DT17" s="619"/>
      <c r="DU17" s="619"/>
      <c r="DV17" s="619"/>
      <c r="DW17" s="619"/>
      <c r="DX17" s="619"/>
      <c r="DY17" s="619"/>
      <c r="DZ17" s="619"/>
      <c r="EA17" s="619"/>
      <c r="EB17" s="619"/>
      <c r="EC17" s="654"/>
    </row>
    <row r="18" spans="2:133" ht="11.25" customHeight="1" x14ac:dyDescent="0.2">
      <c r="B18" s="615" t="s">
        <v>246</v>
      </c>
      <c r="C18" s="616"/>
      <c r="D18" s="616"/>
      <c r="E18" s="616"/>
      <c r="F18" s="616"/>
      <c r="G18" s="616"/>
      <c r="H18" s="616"/>
      <c r="I18" s="616"/>
      <c r="J18" s="616"/>
      <c r="K18" s="616"/>
      <c r="L18" s="616"/>
      <c r="M18" s="616"/>
      <c r="N18" s="616"/>
      <c r="O18" s="616"/>
      <c r="P18" s="616"/>
      <c r="Q18" s="617"/>
      <c r="R18" s="618">
        <v>217659</v>
      </c>
      <c r="S18" s="619"/>
      <c r="T18" s="619"/>
      <c r="U18" s="619"/>
      <c r="V18" s="619"/>
      <c r="W18" s="619"/>
      <c r="X18" s="619"/>
      <c r="Y18" s="620"/>
      <c r="Z18" s="671">
        <v>2</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2">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2">
      <c r="B20" s="615" t="s">
        <v>252</v>
      </c>
      <c r="C20" s="616"/>
      <c r="D20" s="616"/>
      <c r="E20" s="616"/>
      <c r="F20" s="616"/>
      <c r="G20" s="616"/>
      <c r="H20" s="616"/>
      <c r="I20" s="616"/>
      <c r="J20" s="616"/>
      <c r="K20" s="616"/>
      <c r="L20" s="616"/>
      <c r="M20" s="616"/>
      <c r="N20" s="616"/>
      <c r="O20" s="616"/>
      <c r="P20" s="616"/>
      <c r="Q20" s="617"/>
      <c r="R20" s="618">
        <v>5844389</v>
      </c>
      <c r="S20" s="619"/>
      <c r="T20" s="619"/>
      <c r="U20" s="619"/>
      <c r="V20" s="619"/>
      <c r="W20" s="619"/>
      <c r="X20" s="619"/>
      <c r="Y20" s="620"/>
      <c r="Z20" s="671">
        <v>54.9</v>
      </c>
      <c r="AA20" s="671"/>
      <c r="AB20" s="671"/>
      <c r="AC20" s="671"/>
      <c r="AD20" s="672">
        <v>5626729</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9812645</v>
      </c>
      <c r="CS20" s="619"/>
      <c r="CT20" s="619"/>
      <c r="CU20" s="619"/>
      <c r="CV20" s="619"/>
      <c r="CW20" s="619"/>
      <c r="CX20" s="619"/>
      <c r="CY20" s="620"/>
      <c r="CZ20" s="671">
        <v>100</v>
      </c>
      <c r="DA20" s="671"/>
      <c r="DB20" s="671"/>
      <c r="DC20" s="671"/>
      <c r="DD20" s="624">
        <v>1240460</v>
      </c>
      <c r="DE20" s="619"/>
      <c r="DF20" s="619"/>
      <c r="DG20" s="619"/>
      <c r="DH20" s="619"/>
      <c r="DI20" s="619"/>
      <c r="DJ20" s="619"/>
      <c r="DK20" s="619"/>
      <c r="DL20" s="619"/>
      <c r="DM20" s="619"/>
      <c r="DN20" s="619"/>
      <c r="DO20" s="619"/>
      <c r="DP20" s="620"/>
      <c r="DQ20" s="624">
        <v>6531227</v>
      </c>
      <c r="DR20" s="619"/>
      <c r="DS20" s="619"/>
      <c r="DT20" s="619"/>
      <c r="DU20" s="619"/>
      <c r="DV20" s="619"/>
      <c r="DW20" s="619"/>
      <c r="DX20" s="619"/>
      <c r="DY20" s="619"/>
      <c r="DZ20" s="619"/>
      <c r="EA20" s="619"/>
      <c r="EB20" s="619"/>
      <c r="EC20" s="654"/>
    </row>
    <row r="21" spans="2:133" ht="11.25" customHeight="1" x14ac:dyDescent="0.2">
      <c r="B21" s="615" t="s">
        <v>255</v>
      </c>
      <c r="C21" s="616"/>
      <c r="D21" s="616"/>
      <c r="E21" s="616"/>
      <c r="F21" s="616"/>
      <c r="G21" s="616"/>
      <c r="H21" s="616"/>
      <c r="I21" s="616"/>
      <c r="J21" s="616"/>
      <c r="K21" s="616"/>
      <c r="L21" s="616"/>
      <c r="M21" s="616"/>
      <c r="N21" s="616"/>
      <c r="O21" s="616"/>
      <c r="P21" s="616"/>
      <c r="Q21" s="617"/>
      <c r="R21" s="618">
        <v>7368</v>
      </c>
      <c r="S21" s="619"/>
      <c r="T21" s="619"/>
      <c r="U21" s="619"/>
      <c r="V21" s="619"/>
      <c r="W21" s="619"/>
      <c r="X21" s="619"/>
      <c r="Y21" s="620"/>
      <c r="Z21" s="671">
        <v>0.1</v>
      </c>
      <c r="AA21" s="671"/>
      <c r="AB21" s="671"/>
      <c r="AC21" s="671"/>
      <c r="AD21" s="672">
        <v>7368</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2">
      <c r="B22" s="615" t="s">
        <v>257</v>
      </c>
      <c r="C22" s="616"/>
      <c r="D22" s="616"/>
      <c r="E22" s="616"/>
      <c r="F22" s="616"/>
      <c r="G22" s="616"/>
      <c r="H22" s="616"/>
      <c r="I22" s="616"/>
      <c r="J22" s="616"/>
      <c r="K22" s="616"/>
      <c r="L22" s="616"/>
      <c r="M22" s="616"/>
      <c r="N22" s="616"/>
      <c r="O22" s="616"/>
      <c r="P22" s="616"/>
      <c r="Q22" s="617"/>
      <c r="R22" s="618">
        <v>137108</v>
      </c>
      <c r="S22" s="619"/>
      <c r="T22" s="619"/>
      <c r="U22" s="619"/>
      <c r="V22" s="619"/>
      <c r="W22" s="619"/>
      <c r="X22" s="619"/>
      <c r="Y22" s="620"/>
      <c r="Z22" s="671">
        <v>1.3</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2">
      <c r="B23" s="615" t="s">
        <v>260</v>
      </c>
      <c r="C23" s="616"/>
      <c r="D23" s="616"/>
      <c r="E23" s="616"/>
      <c r="F23" s="616"/>
      <c r="G23" s="616"/>
      <c r="H23" s="616"/>
      <c r="I23" s="616"/>
      <c r="J23" s="616"/>
      <c r="K23" s="616"/>
      <c r="L23" s="616"/>
      <c r="M23" s="616"/>
      <c r="N23" s="616"/>
      <c r="O23" s="616"/>
      <c r="P23" s="616"/>
      <c r="Q23" s="617"/>
      <c r="R23" s="618">
        <v>166460</v>
      </c>
      <c r="S23" s="619"/>
      <c r="T23" s="619"/>
      <c r="U23" s="619"/>
      <c r="V23" s="619"/>
      <c r="W23" s="619"/>
      <c r="X23" s="619"/>
      <c r="Y23" s="620"/>
      <c r="Z23" s="671">
        <v>1.6</v>
      </c>
      <c r="AA23" s="671"/>
      <c r="AB23" s="671"/>
      <c r="AC23" s="671"/>
      <c r="AD23" s="672">
        <v>12775</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2">
      <c r="B24" s="615" t="s">
        <v>267</v>
      </c>
      <c r="C24" s="616"/>
      <c r="D24" s="616"/>
      <c r="E24" s="616"/>
      <c r="F24" s="616"/>
      <c r="G24" s="616"/>
      <c r="H24" s="616"/>
      <c r="I24" s="616"/>
      <c r="J24" s="616"/>
      <c r="K24" s="616"/>
      <c r="L24" s="616"/>
      <c r="M24" s="616"/>
      <c r="N24" s="616"/>
      <c r="O24" s="616"/>
      <c r="P24" s="616"/>
      <c r="Q24" s="617"/>
      <c r="R24" s="618">
        <v>11959</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3699986</v>
      </c>
      <c r="CS24" s="669"/>
      <c r="CT24" s="669"/>
      <c r="CU24" s="669"/>
      <c r="CV24" s="669"/>
      <c r="CW24" s="669"/>
      <c r="CX24" s="669"/>
      <c r="CY24" s="716"/>
      <c r="CZ24" s="720">
        <v>37.700000000000003</v>
      </c>
      <c r="DA24" s="721"/>
      <c r="DB24" s="721"/>
      <c r="DC24" s="722"/>
      <c r="DD24" s="715">
        <v>2309155</v>
      </c>
      <c r="DE24" s="669"/>
      <c r="DF24" s="669"/>
      <c r="DG24" s="669"/>
      <c r="DH24" s="669"/>
      <c r="DI24" s="669"/>
      <c r="DJ24" s="669"/>
      <c r="DK24" s="716"/>
      <c r="DL24" s="715">
        <v>2307167</v>
      </c>
      <c r="DM24" s="669"/>
      <c r="DN24" s="669"/>
      <c r="DO24" s="669"/>
      <c r="DP24" s="669"/>
      <c r="DQ24" s="669"/>
      <c r="DR24" s="669"/>
      <c r="DS24" s="669"/>
      <c r="DT24" s="669"/>
      <c r="DU24" s="669"/>
      <c r="DV24" s="716"/>
      <c r="DW24" s="717">
        <v>37.9</v>
      </c>
      <c r="DX24" s="686"/>
      <c r="DY24" s="686"/>
      <c r="DZ24" s="686"/>
      <c r="EA24" s="686"/>
      <c r="EB24" s="686"/>
      <c r="EC24" s="718"/>
    </row>
    <row r="25" spans="2:133" ht="11.25" customHeight="1" x14ac:dyDescent="0.2">
      <c r="B25" s="615" t="s">
        <v>270</v>
      </c>
      <c r="C25" s="616"/>
      <c r="D25" s="616"/>
      <c r="E25" s="616"/>
      <c r="F25" s="616"/>
      <c r="G25" s="616"/>
      <c r="H25" s="616"/>
      <c r="I25" s="616"/>
      <c r="J25" s="616"/>
      <c r="K25" s="616"/>
      <c r="L25" s="616"/>
      <c r="M25" s="616"/>
      <c r="N25" s="616"/>
      <c r="O25" s="616"/>
      <c r="P25" s="616"/>
      <c r="Q25" s="617"/>
      <c r="R25" s="618">
        <v>1162083</v>
      </c>
      <c r="S25" s="619"/>
      <c r="T25" s="619"/>
      <c r="U25" s="619"/>
      <c r="V25" s="619"/>
      <c r="W25" s="619"/>
      <c r="X25" s="619"/>
      <c r="Y25" s="620"/>
      <c r="Z25" s="671">
        <v>10.9</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1206628</v>
      </c>
      <c r="CS25" s="637"/>
      <c r="CT25" s="637"/>
      <c r="CU25" s="637"/>
      <c r="CV25" s="637"/>
      <c r="CW25" s="637"/>
      <c r="CX25" s="637"/>
      <c r="CY25" s="638"/>
      <c r="CZ25" s="621">
        <v>12.3</v>
      </c>
      <c r="DA25" s="639"/>
      <c r="DB25" s="639"/>
      <c r="DC25" s="640"/>
      <c r="DD25" s="624">
        <v>1115265</v>
      </c>
      <c r="DE25" s="637"/>
      <c r="DF25" s="637"/>
      <c r="DG25" s="637"/>
      <c r="DH25" s="637"/>
      <c r="DI25" s="637"/>
      <c r="DJ25" s="637"/>
      <c r="DK25" s="638"/>
      <c r="DL25" s="624">
        <v>1115213</v>
      </c>
      <c r="DM25" s="637"/>
      <c r="DN25" s="637"/>
      <c r="DO25" s="637"/>
      <c r="DP25" s="637"/>
      <c r="DQ25" s="637"/>
      <c r="DR25" s="637"/>
      <c r="DS25" s="637"/>
      <c r="DT25" s="637"/>
      <c r="DU25" s="637"/>
      <c r="DV25" s="638"/>
      <c r="DW25" s="641">
        <v>18.3</v>
      </c>
      <c r="DX25" s="642"/>
      <c r="DY25" s="642"/>
      <c r="DZ25" s="642"/>
      <c r="EA25" s="642"/>
      <c r="EB25" s="642"/>
      <c r="EC25" s="643"/>
    </row>
    <row r="26" spans="2:133" ht="11.25" customHeight="1" x14ac:dyDescent="0.2">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752930</v>
      </c>
      <c r="CS26" s="619"/>
      <c r="CT26" s="619"/>
      <c r="CU26" s="619"/>
      <c r="CV26" s="619"/>
      <c r="CW26" s="619"/>
      <c r="CX26" s="619"/>
      <c r="CY26" s="620"/>
      <c r="CZ26" s="621">
        <v>7.7</v>
      </c>
      <c r="DA26" s="639"/>
      <c r="DB26" s="639"/>
      <c r="DC26" s="640"/>
      <c r="DD26" s="624">
        <v>676963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2">
      <c r="B27" s="615" t="s">
        <v>276</v>
      </c>
      <c r="C27" s="616"/>
      <c r="D27" s="616"/>
      <c r="E27" s="616"/>
      <c r="F27" s="616"/>
      <c r="G27" s="616"/>
      <c r="H27" s="616"/>
      <c r="I27" s="616"/>
      <c r="J27" s="616"/>
      <c r="K27" s="616"/>
      <c r="L27" s="616"/>
      <c r="M27" s="616"/>
      <c r="N27" s="616"/>
      <c r="O27" s="616"/>
      <c r="P27" s="616"/>
      <c r="Q27" s="617"/>
      <c r="R27" s="618">
        <v>1145647</v>
      </c>
      <c r="S27" s="619"/>
      <c r="T27" s="619"/>
      <c r="U27" s="619"/>
      <c r="V27" s="619"/>
      <c r="W27" s="619"/>
      <c r="X27" s="619"/>
      <c r="Y27" s="620"/>
      <c r="Z27" s="671">
        <v>10.8</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3819189</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1821723</v>
      </c>
      <c r="CS27" s="637"/>
      <c r="CT27" s="637"/>
      <c r="CU27" s="637"/>
      <c r="CV27" s="637"/>
      <c r="CW27" s="637"/>
      <c r="CX27" s="637"/>
      <c r="CY27" s="638"/>
      <c r="CZ27" s="621">
        <v>18.600000000000001</v>
      </c>
      <c r="DA27" s="639"/>
      <c r="DB27" s="639"/>
      <c r="DC27" s="640"/>
      <c r="DD27" s="624">
        <v>543649</v>
      </c>
      <c r="DE27" s="637"/>
      <c r="DF27" s="637"/>
      <c r="DG27" s="637"/>
      <c r="DH27" s="637"/>
      <c r="DI27" s="637"/>
      <c r="DJ27" s="637"/>
      <c r="DK27" s="638"/>
      <c r="DL27" s="624">
        <v>541713</v>
      </c>
      <c r="DM27" s="637"/>
      <c r="DN27" s="637"/>
      <c r="DO27" s="637"/>
      <c r="DP27" s="637"/>
      <c r="DQ27" s="637"/>
      <c r="DR27" s="637"/>
      <c r="DS27" s="637"/>
      <c r="DT27" s="637"/>
      <c r="DU27" s="637"/>
      <c r="DV27" s="638"/>
      <c r="DW27" s="641">
        <v>8.9</v>
      </c>
      <c r="DX27" s="642"/>
      <c r="DY27" s="642"/>
      <c r="DZ27" s="642"/>
      <c r="EA27" s="642"/>
      <c r="EB27" s="642"/>
      <c r="EC27" s="643"/>
    </row>
    <row r="28" spans="2:133" ht="11.25" customHeight="1" x14ac:dyDescent="0.2">
      <c r="B28" s="615" t="s">
        <v>279</v>
      </c>
      <c r="C28" s="616"/>
      <c r="D28" s="616"/>
      <c r="E28" s="616"/>
      <c r="F28" s="616"/>
      <c r="G28" s="616"/>
      <c r="H28" s="616"/>
      <c r="I28" s="616"/>
      <c r="J28" s="616"/>
      <c r="K28" s="616"/>
      <c r="L28" s="616"/>
      <c r="M28" s="616"/>
      <c r="N28" s="616"/>
      <c r="O28" s="616"/>
      <c r="P28" s="616"/>
      <c r="Q28" s="617"/>
      <c r="R28" s="618">
        <v>18170</v>
      </c>
      <c r="S28" s="619"/>
      <c r="T28" s="619"/>
      <c r="U28" s="619"/>
      <c r="V28" s="619"/>
      <c r="W28" s="619"/>
      <c r="X28" s="619"/>
      <c r="Y28" s="620"/>
      <c r="Z28" s="671">
        <v>0.2</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671635</v>
      </c>
      <c r="CS28" s="619"/>
      <c r="CT28" s="619"/>
      <c r="CU28" s="619"/>
      <c r="CV28" s="619"/>
      <c r="CW28" s="619"/>
      <c r="CX28" s="619"/>
      <c r="CY28" s="620"/>
      <c r="CZ28" s="621">
        <v>6.8</v>
      </c>
      <c r="DA28" s="639"/>
      <c r="DB28" s="639"/>
      <c r="DC28" s="640"/>
      <c r="DD28" s="624">
        <v>650241</v>
      </c>
      <c r="DE28" s="619"/>
      <c r="DF28" s="619"/>
      <c r="DG28" s="619"/>
      <c r="DH28" s="619"/>
      <c r="DI28" s="619"/>
      <c r="DJ28" s="619"/>
      <c r="DK28" s="620"/>
      <c r="DL28" s="624">
        <v>650241</v>
      </c>
      <c r="DM28" s="619"/>
      <c r="DN28" s="619"/>
      <c r="DO28" s="619"/>
      <c r="DP28" s="619"/>
      <c r="DQ28" s="619"/>
      <c r="DR28" s="619"/>
      <c r="DS28" s="619"/>
      <c r="DT28" s="619"/>
      <c r="DU28" s="619"/>
      <c r="DV28" s="620"/>
      <c r="DW28" s="641">
        <v>10.7</v>
      </c>
      <c r="DX28" s="642"/>
      <c r="DY28" s="642"/>
      <c r="DZ28" s="642"/>
      <c r="EA28" s="642"/>
      <c r="EB28" s="642"/>
      <c r="EC28" s="643"/>
    </row>
    <row r="29" spans="2:133" ht="11.25" customHeight="1" x14ac:dyDescent="0.2">
      <c r="B29" s="615" t="s">
        <v>281</v>
      </c>
      <c r="C29" s="616"/>
      <c r="D29" s="616"/>
      <c r="E29" s="616"/>
      <c r="F29" s="616"/>
      <c r="G29" s="616"/>
      <c r="H29" s="616"/>
      <c r="I29" s="616"/>
      <c r="J29" s="616"/>
      <c r="K29" s="616"/>
      <c r="L29" s="616"/>
      <c r="M29" s="616"/>
      <c r="N29" s="616"/>
      <c r="O29" s="616"/>
      <c r="P29" s="616"/>
      <c r="Q29" s="617"/>
      <c r="R29" s="618">
        <v>5551</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671635</v>
      </c>
      <c r="CS29" s="637"/>
      <c r="CT29" s="637"/>
      <c r="CU29" s="637"/>
      <c r="CV29" s="637"/>
      <c r="CW29" s="637"/>
      <c r="CX29" s="637"/>
      <c r="CY29" s="638"/>
      <c r="CZ29" s="621">
        <v>6.8</v>
      </c>
      <c r="DA29" s="639"/>
      <c r="DB29" s="639"/>
      <c r="DC29" s="640"/>
      <c r="DD29" s="624">
        <v>650241</v>
      </c>
      <c r="DE29" s="637"/>
      <c r="DF29" s="637"/>
      <c r="DG29" s="637"/>
      <c r="DH29" s="637"/>
      <c r="DI29" s="637"/>
      <c r="DJ29" s="637"/>
      <c r="DK29" s="638"/>
      <c r="DL29" s="624">
        <v>650241</v>
      </c>
      <c r="DM29" s="637"/>
      <c r="DN29" s="637"/>
      <c r="DO29" s="637"/>
      <c r="DP29" s="637"/>
      <c r="DQ29" s="637"/>
      <c r="DR29" s="637"/>
      <c r="DS29" s="637"/>
      <c r="DT29" s="637"/>
      <c r="DU29" s="637"/>
      <c r="DV29" s="638"/>
      <c r="DW29" s="641">
        <v>10.7</v>
      </c>
      <c r="DX29" s="642"/>
      <c r="DY29" s="642"/>
      <c r="DZ29" s="642"/>
      <c r="EA29" s="642"/>
      <c r="EB29" s="642"/>
      <c r="EC29" s="643"/>
    </row>
    <row r="30" spans="2:133" ht="11.25" customHeight="1" x14ac:dyDescent="0.2">
      <c r="B30" s="615" t="s">
        <v>286</v>
      </c>
      <c r="C30" s="616"/>
      <c r="D30" s="616"/>
      <c r="E30" s="616"/>
      <c r="F30" s="616"/>
      <c r="G30" s="616"/>
      <c r="H30" s="616"/>
      <c r="I30" s="616"/>
      <c r="J30" s="616"/>
      <c r="K30" s="616"/>
      <c r="L30" s="616"/>
      <c r="M30" s="616"/>
      <c r="N30" s="616"/>
      <c r="O30" s="616"/>
      <c r="P30" s="616"/>
      <c r="Q30" s="617"/>
      <c r="R30" s="618">
        <v>703687</v>
      </c>
      <c r="S30" s="619"/>
      <c r="T30" s="619"/>
      <c r="U30" s="619"/>
      <c r="V30" s="619"/>
      <c r="W30" s="619"/>
      <c r="X30" s="619"/>
      <c r="Y30" s="620"/>
      <c r="Z30" s="671">
        <v>6.6</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98.7</v>
      </c>
      <c r="BH30" s="685"/>
      <c r="BI30" s="685"/>
      <c r="BJ30" s="685"/>
      <c r="BK30" s="685"/>
      <c r="BL30" s="685"/>
      <c r="BM30" s="686">
        <v>92.5</v>
      </c>
      <c r="BN30" s="685"/>
      <c r="BO30" s="685"/>
      <c r="BP30" s="685"/>
      <c r="BQ30" s="687"/>
      <c r="BR30" s="684">
        <v>98.3</v>
      </c>
      <c r="BS30" s="685"/>
      <c r="BT30" s="685"/>
      <c r="BU30" s="685"/>
      <c r="BV30" s="685"/>
      <c r="BW30" s="685"/>
      <c r="BX30" s="686">
        <v>91.2</v>
      </c>
      <c r="BY30" s="685"/>
      <c r="BZ30" s="685"/>
      <c r="CA30" s="685"/>
      <c r="CB30" s="687"/>
      <c r="CD30" s="690"/>
      <c r="CE30" s="691"/>
      <c r="CF30" s="655" t="s">
        <v>289</v>
      </c>
      <c r="CG30" s="652"/>
      <c r="CH30" s="652"/>
      <c r="CI30" s="652"/>
      <c r="CJ30" s="652"/>
      <c r="CK30" s="652"/>
      <c r="CL30" s="652"/>
      <c r="CM30" s="652"/>
      <c r="CN30" s="652"/>
      <c r="CO30" s="652"/>
      <c r="CP30" s="652"/>
      <c r="CQ30" s="653"/>
      <c r="CR30" s="618">
        <v>597496</v>
      </c>
      <c r="CS30" s="619"/>
      <c r="CT30" s="619"/>
      <c r="CU30" s="619"/>
      <c r="CV30" s="619"/>
      <c r="CW30" s="619"/>
      <c r="CX30" s="619"/>
      <c r="CY30" s="620"/>
      <c r="CZ30" s="621">
        <v>6.1</v>
      </c>
      <c r="DA30" s="639"/>
      <c r="DB30" s="639"/>
      <c r="DC30" s="640"/>
      <c r="DD30" s="624">
        <v>577671</v>
      </c>
      <c r="DE30" s="619"/>
      <c r="DF30" s="619"/>
      <c r="DG30" s="619"/>
      <c r="DH30" s="619"/>
      <c r="DI30" s="619"/>
      <c r="DJ30" s="619"/>
      <c r="DK30" s="620"/>
      <c r="DL30" s="624">
        <v>577671</v>
      </c>
      <c r="DM30" s="619"/>
      <c r="DN30" s="619"/>
      <c r="DO30" s="619"/>
      <c r="DP30" s="619"/>
      <c r="DQ30" s="619"/>
      <c r="DR30" s="619"/>
      <c r="DS30" s="619"/>
      <c r="DT30" s="619"/>
      <c r="DU30" s="619"/>
      <c r="DV30" s="620"/>
      <c r="DW30" s="641">
        <v>9.5</v>
      </c>
      <c r="DX30" s="642"/>
      <c r="DY30" s="642"/>
      <c r="DZ30" s="642"/>
      <c r="EA30" s="642"/>
      <c r="EB30" s="642"/>
      <c r="EC30" s="643"/>
    </row>
    <row r="31" spans="2:133" ht="11.25" customHeight="1" x14ac:dyDescent="0.2">
      <c r="B31" s="615" t="s">
        <v>290</v>
      </c>
      <c r="C31" s="616"/>
      <c r="D31" s="616"/>
      <c r="E31" s="616"/>
      <c r="F31" s="616"/>
      <c r="G31" s="616"/>
      <c r="H31" s="616"/>
      <c r="I31" s="616"/>
      <c r="J31" s="616"/>
      <c r="K31" s="616"/>
      <c r="L31" s="616"/>
      <c r="M31" s="616"/>
      <c r="N31" s="616"/>
      <c r="O31" s="616"/>
      <c r="P31" s="616"/>
      <c r="Q31" s="617"/>
      <c r="R31" s="618">
        <v>578685</v>
      </c>
      <c r="S31" s="619"/>
      <c r="T31" s="619"/>
      <c r="U31" s="619"/>
      <c r="V31" s="619"/>
      <c r="W31" s="619"/>
      <c r="X31" s="619"/>
      <c r="Y31" s="620"/>
      <c r="Z31" s="671">
        <v>5.4</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98.4</v>
      </c>
      <c r="BH31" s="637"/>
      <c r="BI31" s="637"/>
      <c r="BJ31" s="637"/>
      <c r="BK31" s="637"/>
      <c r="BL31" s="637"/>
      <c r="BM31" s="673">
        <v>92.2</v>
      </c>
      <c r="BN31" s="683"/>
      <c r="BO31" s="683"/>
      <c r="BP31" s="683"/>
      <c r="BQ31" s="647"/>
      <c r="BR31" s="682">
        <v>97.8</v>
      </c>
      <c r="BS31" s="637"/>
      <c r="BT31" s="637"/>
      <c r="BU31" s="637"/>
      <c r="BV31" s="637"/>
      <c r="BW31" s="637"/>
      <c r="BX31" s="673">
        <v>90.6</v>
      </c>
      <c r="BY31" s="683"/>
      <c r="BZ31" s="683"/>
      <c r="CA31" s="683"/>
      <c r="CB31" s="647"/>
      <c r="CD31" s="690"/>
      <c r="CE31" s="691"/>
      <c r="CF31" s="655" t="s">
        <v>293</v>
      </c>
      <c r="CG31" s="652"/>
      <c r="CH31" s="652"/>
      <c r="CI31" s="652"/>
      <c r="CJ31" s="652"/>
      <c r="CK31" s="652"/>
      <c r="CL31" s="652"/>
      <c r="CM31" s="652"/>
      <c r="CN31" s="652"/>
      <c r="CO31" s="652"/>
      <c r="CP31" s="652"/>
      <c r="CQ31" s="653"/>
      <c r="CR31" s="618">
        <v>74139</v>
      </c>
      <c r="CS31" s="637"/>
      <c r="CT31" s="637"/>
      <c r="CU31" s="637"/>
      <c r="CV31" s="637"/>
      <c r="CW31" s="637"/>
      <c r="CX31" s="637"/>
      <c r="CY31" s="638"/>
      <c r="CZ31" s="621">
        <v>0.8</v>
      </c>
      <c r="DA31" s="639"/>
      <c r="DB31" s="639"/>
      <c r="DC31" s="640"/>
      <c r="DD31" s="624">
        <v>72570</v>
      </c>
      <c r="DE31" s="637"/>
      <c r="DF31" s="637"/>
      <c r="DG31" s="637"/>
      <c r="DH31" s="637"/>
      <c r="DI31" s="637"/>
      <c r="DJ31" s="637"/>
      <c r="DK31" s="638"/>
      <c r="DL31" s="624">
        <v>72570</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2">
      <c r="B32" s="615" t="s">
        <v>294</v>
      </c>
      <c r="C32" s="616"/>
      <c r="D32" s="616"/>
      <c r="E32" s="616"/>
      <c r="F32" s="616"/>
      <c r="G32" s="616"/>
      <c r="H32" s="616"/>
      <c r="I32" s="616"/>
      <c r="J32" s="616"/>
      <c r="K32" s="616"/>
      <c r="L32" s="616"/>
      <c r="M32" s="616"/>
      <c r="N32" s="616"/>
      <c r="O32" s="616"/>
      <c r="P32" s="616"/>
      <c r="Q32" s="617"/>
      <c r="R32" s="618">
        <v>164976</v>
      </c>
      <c r="S32" s="619"/>
      <c r="T32" s="619"/>
      <c r="U32" s="619"/>
      <c r="V32" s="619"/>
      <c r="W32" s="619"/>
      <c r="X32" s="619"/>
      <c r="Y32" s="620"/>
      <c r="Z32" s="671">
        <v>1.5</v>
      </c>
      <c r="AA32" s="671"/>
      <c r="AB32" s="671"/>
      <c r="AC32" s="671"/>
      <c r="AD32" s="672">
        <v>133</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91.9</v>
      </c>
      <c r="BN32" s="603"/>
      <c r="BO32" s="603"/>
      <c r="BP32" s="603"/>
      <c r="BQ32" s="660"/>
      <c r="BR32" s="681">
        <v>98.6</v>
      </c>
      <c r="BS32" s="603"/>
      <c r="BT32" s="603"/>
      <c r="BU32" s="603"/>
      <c r="BV32" s="603"/>
      <c r="BW32" s="603"/>
      <c r="BX32" s="666">
        <v>90.8</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2">
      <c r="B33" s="615" t="s">
        <v>297</v>
      </c>
      <c r="C33" s="616"/>
      <c r="D33" s="616"/>
      <c r="E33" s="616"/>
      <c r="F33" s="616"/>
      <c r="G33" s="616"/>
      <c r="H33" s="616"/>
      <c r="I33" s="616"/>
      <c r="J33" s="616"/>
      <c r="K33" s="616"/>
      <c r="L33" s="616"/>
      <c r="M33" s="616"/>
      <c r="N33" s="616"/>
      <c r="O33" s="616"/>
      <c r="P33" s="616"/>
      <c r="Q33" s="617"/>
      <c r="R33" s="618">
        <v>699100</v>
      </c>
      <c r="S33" s="619"/>
      <c r="T33" s="619"/>
      <c r="U33" s="619"/>
      <c r="V33" s="619"/>
      <c r="W33" s="619"/>
      <c r="X33" s="619"/>
      <c r="Y33" s="620"/>
      <c r="Z33" s="671">
        <v>6.6</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4872199</v>
      </c>
      <c r="CS33" s="637"/>
      <c r="CT33" s="637"/>
      <c r="CU33" s="637"/>
      <c r="CV33" s="637"/>
      <c r="CW33" s="637"/>
      <c r="CX33" s="637"/>
      <c r="CY33" s="638"/>
      <c r="CZ33" s="621">
        <v>49.7</v>
      </c>
      <c r="DA33" s="639"/>
      <c r="DB33" s="639"/>
      <c r="DC33" s="640"/>
      <c r="DD33" s="624">
        <v>3843926</v>
      </c>
      <c r="DE33" s="637"/>
      <c r="DF33" s="637"/>
      <c r="DG33" s="637"/>
      <c r="DH33" s="637"/>
      <c r="DI33" s="637"/>
      <c r="DJ33" s="637"/>
      <c r="DK33" s="638"/>
      <c r="DL33" s="624">
        <v>2489777</v>
      </c>
      <c r="DM33" s="637"/>
      <c r="DN33" s="637"/>
      <c r="DO33" s="637"/>
      <c r="DP33" s="637"/>
      <c r="DQ33" s="637"/>
      <c r="DR33" s="637"/>
      <c r="DS33" s="637"/>
      <c r="DT33" s="637"/>
      <c r="DU33" s="637"/>
      <c r="DV33" s="638"/>
      <c r="DW33" s="641">
        <v>40.9</v>
      </c>
      <c r="DX33" s="642"/>
      <c r="DY33" s="642"/>
      <c r="DZ33" s="642"/>
      <c r="EA33" s="642"/>
      <c r="EB33" s="642"/>
      <c r="EC33" s="643"/>
    </row>
    <row r="34" spans="2:133" ht="11.25" customHeight="1" x14ac:dyDescent="0.2">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1158706</v>
      </c>
      <c r="CS34" s="619"/>
      <c r="CT34" s="619"/>
      <c r="CU34" s="619"/>
      <c r="CV34" s="619"/>
      <c r="CW34" s="619"/>
      <c r="CX34" s="619"/>
      <c r="CY34" s="620"/>
      <c r="CZ34" s="621">
        <v>11.8</v>
      </c>
      <c r="DA34" s="639"/>
      <c r="DB34" s="639"/>
      <c r="DC34" s="640"/>
      <c r="DD34" s="624">
        <v>950952</v>
      </c>
      <c r="DE34" s="619"/>
      <c r="DF34" s="619"/>
      <c r="DG34" s="619"/>
      <c r="DH34" s="619"/>
      <c r="DI34" s="619"/>
      <c r="DJ34" s="619"/>
      <c r="DK34" s="620"/>
      <c r="DL34" s="624">
        <v>716336</v>
      </c>
      <c r="DM34" s="619"/>
      <c r="DN34" s="619"/>
      <c r="DO34" s="619"/>
      <c r="DP34" s="619"/>
      <c r="DQ34" s="619"/>
      <c r="DR34" s="619"/>
      <c r="DS34" s="619"/>
      <c r="DT34" s="619"/>
      <c r="DU34" s="619"/>
      <c r="DV34" s="620"/>
      <c r="DW34" s="641">
        <v>11.8</v>
      </c>
      <c r="DX34" s="642"/>
      <c r="DY34" s="642"/>
      <c r="DZ34" s="642"/>
      <c r="EA34" s="642"/>
      <c r="EB34" s="642"/>
      <c r="EC34" s="643"/>
    </row>
    <row r="35" spans="2:133" ht="11.25" customHeight="1" x14ac:dyDescent="0.2">
      <c r="B35" s="615" t="s">
        <v>303</v>
      </c>
      <c r="C35" s="616"/>
      <c r="D35" s="616"/>
      <c r="E35" s="616"/>
      <c r="F35" s="616"/>
      <c r="G35" s="616"/>
      <c r="H35" s="616"/>
      <c r="I35" s="616"/>
      <c r="J35" s="616"/>
      <c r="K35" s="616"/>
      <c r="L35" s="616"/>
      <c r="M35" s="616"/>
      <c r="N35" s="616"/>
      <c r="O35" s="616"/>
      <c r="P35" s="616"/>
      <c r="Q35" s="617"/>
      <c r="R35" s="618">
        <v>435000</v>
      </c>
      <c r="S35" s="619"/>
      <c r="T35" s="619"/>
      <c r="U35" s="619"/>
      <c r="V35" s="619"/>
      <c r="W35" s="619"/>
      <c r="X35" s="619"/>
      <c r="Y35" s="620"/>
      <c r="Z35" s="671">
        <v>4.0999999999999996</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1090234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291678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82203</v>
      </c>
      <c r="CS35" s="637"/>
      <c r="CT35" s="637"/>
      <c r="CU35" s="637"/>
      <c r="CV35" s="637"/>
      <c r="CW35" s="637"/>
      <c r="CX35" s="637"/>
      <c r="CY35" s="638"/>
      <c r="CZ35" s="621">
        <v>0.8</v>
      </c>
      <c r="DA35" s="639"/>
      <c r="DB35" s="639"/>
      <c r="DC35" s="640"/>
      <c r="DD35" s="624">
        <v>64013</v>
      </c>
      <c r="DE35" s="637"/>
      <c r="DF35" s="637"/>
      <c r="DG35" s="637"/>
      <c r="DH35" s="637"/>
      <c r="DI35" s="637"/>
      <c r="DJ35" s="637"/>
      <c r="DK35" s="638"/>
      <c r="DL35" s="624">
        <v>44058</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2">
      <c r="B36" s="599" t="s">
        <v>307</v>
      </c>
      <c r="C36" s="600"/>
      <c r="D36" s="600"/>
      <c r="E36" s="600"/>
      <c r="F36" s="600"/>
      <c r="G36" s="600"/>
      <c r="H36" s="600"/>
      <c r="I36" s="600"/>
      <c r="J36" s="600"/>
      <c r="K36" s="600"/>
      <c r="L36" s="600"/>
      <c r="M36" s="600"/>
      <c r="N36" s="600"/>
      <c r="O36" s="600"/>
      <c r="P36" s="600"/>
      <c r="Q36" s="601"/>
      <c r="R36" s="602">
        <v>10645183</v>
      </c>
      <c r="S36" s="659"/>
      <c r="T36" s="659"/>
      <c r="U36" s="659"/>
      <c r="V36" s="659"/>
      <c r="W36" s="659"/>
      <c r="X36" s="659"/>
      <c r="Y36" s="662"/>
      <c r="Z36" s="663">
        <v>100</v>
      </c>
      <c r="AA36" s="663"/>
      <c r="AB36" s="663"/>
      <c r="AC36" s="663"/>
      <c r="AD36" s="664">
        <v>5647005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170306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267822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2143322</v>
      </c>
      <c r="CS36" s="619"/>
      <c r="CT36" s="619"/>
      <c r="CU36" s="619"/>
      <c r="CV36" s="619"/>
      <c r="CW36" s="619"/>
      <c r="CX36" s="619"/>
      <c r="CY36" s="620"/>
      <c r="CZ36" s="621">
        <v>21.8</v>
      </c>
      <c r="DA36" s="639"/>
      <c r="DB36" s="639"/>
      <c r="DC36" s="640"/>
      <c r="DD36" s="624">
        <v>1493254</v>
      </c>
      <c r="DE36" s="619"/>
      <c r="DF36" s="619"/>
      <c r="DG36" s="619"/>
      <c r="DH36" s="619"/>
      <c r="DI36" s="619"/>
      <c r="DJ36" s="619"/>
      <c r="DK36" s="620"/>
      <c r="DL36" s="624">
        <v>1142541</v>
      </c>
      <c r="DM36" s="619"/>
      <c r="DN36" s="619"/>
      <c r="DO36" s="619"/>
      <c r="DP36" s="619"/>
      <c r="DQ36" s="619"/>
      <c r="DR36" s="619"/>
      <c r="DS36" s="619"/>
      <c r="DT36" s="619"/>
      <c r="DU36" s="619"/>
      <c r="DV36" s="620"/>
      <c r="DW36" s="641">
        <v>18.8</v>
      </c>
      <c r="DX36" s="642"/>
      <c r="DY36" s="642"/>
      <c r="DZ36" s="642"/>
      <c r="EA36" s="642"/>
      <c r="EB36" s="642"/>
      <c r="EC36" s="643"/>
    </row>
    <row r="37" spans="2:133" ht="11.25" customHeight="1" x14ac:dyDescent="0.2">
      <c r="AQ37" s="644" t="s">
        <v>311</v>
      </c>
      <c r="AR37" s="645"/>
      <c r="AS37" s="645"/>
      <c r="AT37" s="645"/>
      <c r="AU37" s="645"/>
      <c r="AV37" s="645"/>
      <c r="AW37" s="645"/>
      <c r="AX37" s="645"/>
      <c r="AY37" s="646"/>
      <c r="AZ37" s="618">
        <v>17948</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4815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848576</v>
      </c>
      <c r="CS37" s="637"/>
      <c r="CT37" s="637"/>
      <c r="CU37" s="637"/>
      <c r="CV37" s="637"/>
      <c r="CW37" s="637"/>
      <c r="CX37" s="637"/>
      <c r="CY37" s="638"/>
      <c r="CZ37" s="621">
        <v>8.6</v>
      </c>
      <c r="DA37" s="639"/>
      <c r="DB37" s="639"/>
      <c r="DC37" s="640"/>
      <c r="DD37" s="624">
        <v>848576</v>
      </c>
      <c r="DE37" s="637"/>
      <c r="DF37" s="637"/>
      <c r="DG37" s="637"/>
      <c r="DH37" s="637"/>
      <c r="DI37" s="637"/>
      <c r="DJ37" s="637"/>
      <c r="DK37" s="638"/>
      <c r="DL37" s="624">
        <v>763979</v>
      </c>
      <c r="DM37" s="637"/>
      <c r="DN37" s="637"/>
      <c r="DO37" s="637"/>
      <c r="DP37" s="637"/>
      <c r="DQ37" s="637"/>
      <c r="DR37" s="637"/>
      <c r="DS37" s="637"/>
      <c r="DT37" s="637"/>
      <c r="DU37" s="637"/>
      <c r="DV37" s="638"/>
      <c r="DW37" s="641">
        <v>12.6</v>
      </c>
      <c r="DX37" s="642"/>
      <c r="DY37" s="642"/>
      <c r="DZ37" s="642"/>
      <c r="EA37" s="642"/>
      <c r="EB37" s="642"/>
      <c r="EC37" s="643"/>
    </row>
    <row r="38" spans="2:133" ht="11.25" customHeight="1" x14ac:dyDescent="0.2">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8644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909907</v>
      </c>
      <c r="CS38" s="619"/>
      <c r="CT38" s="619"/>
      <c r="CU38" s="619"/>
      <c r="CV38" s="619"/>
      <c r="CW38" s="619"/>
      <c r="CX38" s="619"/>
      <c r="CY38" s="620"/>
      <c r="CZ38" s="621">
        <v>9.3000000000000007</v>
      </c>
      <c r="DA38" s="639"/>
      <c r="DB38" s="639"/>
      <c r="DC38" s="640"/>
      <c r="DD38" s="624">
        <v>783632</v>
      </c>
      <c r="DE38" s="619"/>
      <c r="DF38" s="619"/>
      <c r="DG38" s="619"/>
      <c r="DH38" s="619"/>
      <c r="DI38" s="619"/>
      <c r="DJ38" s="619"/>
      <c r="DK38" s="620"/>
      <c r="DL38" s="624">
        <v>586842</v>
      </c>
      <c r="DM38" s="619"/>
      <c r="DN38" s="619"/>
      <c r="DO38" s="619"/>
      <c r="DP38" s="619"/>
      <c r="DQ38" s="619"/>
      <c r="DR38" s="619"/>
      <c r="DS38" s="619"/>
      <c r="DT38" s="619"/>
      <c r="DU38" s="619"/>
      <c r="DV38" s="620"/>
      <c r="DW38" s="641">
        <v>9.6</v>
      </c>
      <c r="DX38" s="642"/>
      <c r="DY38" s="642"/>
      <c r="DZ38" s="642"/>
      <c r="EA38" s="642"/>
      <c r="EB38" s="642"/>
      <c r="EC38" s="643"/>
    </row>
    <row r="39" spans="2:133" ht="11.25" customHeight="1" x14ac:dyDescent="0.2">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78</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550698</v>
      </c>
      <c r="CS39" s="637"/>
      <c r="CT39" s="637"/>
      <c r="CU39" s="637"/>
      <c r="CV39" s="637"/>
      <c r="CW39" s="637"/>
      <c r="CX39" s="637"/>
      <c r="CY39" s="638"/>
      <c r="CZ39" s="621">
        <v>5.6</v>
      </c>
      <c r="DA39" s="639"/>
      <c r="DB39" s="639"/>
      <c r="DC39" s="640"/>
      <c r="DD39" s="624">
        <v>524712</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334489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27363</v>
      </c>
      <c r="CS40" s="619"/>
      <c r="CT40" s="619"/>
      <c r="CU40" s="619"/>
      <c r="CV40" s="619"/>
      <c r="CW40" s="619"/>
      <c r="CX40" s="619"/>
      <c r="CY40" s="620"/>
      <c r="CZ40" s="621">
        <v>0.3</v>
      </c>
      <c r="DA40" s="639"/>
      <c r="DB40" s="639"/>
      <c r="DC40" s="640"/>
      <c r="DD40" s="624">
        <v>27363</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567491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1240460</v>
      </c>
      <c r="CS42" s="619"/>
      <c r="CT42" s="619"/>
      <c r="CU42" s="619"/>
      <c r="CV42" s="619"/>
      <c r="CW42" s="619"/>
      <c r="CX42" s="619"/>
      <c r="CY42" s="620"/>
      <c r="CZ42" s="621">
        <v>12.6</v>
      </c>
      <c r="DA42" s="622"/>
      <c r="DB42" s="622"/>
      <c r="DC42" s="623"/>
      <c r="DD42" s="624">
        <v>378146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22030</v>
      </c>
      <c r="CS43" s="637"/>
      <c r="CT43" s="637"/>
      <c r="CU43" s="637"/>
      <c r="CV43" s="637"/>
      <c r="CW43" s="637"/>
      <c r="CX43" s="637"/>
      <c r="CY43" s="638"/>
      <c r="CZ43" s="621">
        <v>0.2</v>
      </c>
      <c r="DA43" s="639"/>
      <c r="DB43" s="639"/>
      <c r="DC43" s="640"/>
      <c r="DD43" s="624">
        <v>22030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192" t="s">
        <v>331</v>
      </c>
      <c r="CD44" s="631" t="s">
        <v>284</v>
      </c>
      <c r="CE44" s="632"/>
      <c r="CF44" s="615" t="s">
        <v>332</v>
      </c>
      <c r="CG44" s="616"/>
      <c r="CH44" s="616"/>
      <c r="CI44" s="616"/>
      <c r="CJ44" s="616"/>
      <c r="CK44" s="616"/>
      <c r="CL44" s="616"/>
      <c r="CM44" s="616"/>
      <c r="CN44" s="616"/>
      <c r="CO44" s="616"/>
      <c r="CP44" s="616"/>
      <c r="CQ44" s="617"/>
      <c r="CR44" s="618">
        <v>1240460</v>
      </c>
      <c r="CS44" s="619"/>
      <c r="CT44" s="619"/>
      <c r="CU44" s="619"/>
      <c r="CV44" s="619"/>
      <c r="CW44" s="619"/>
      <c r="CX44" s="619"/>
      <c r="CY44" s="620"/>
      <c r="CZ44" s="621">
        <v>12.6</v>
      </c>
      <c r="DA44" s="622"/>
      <c r="DB44" s="622"/>
      <c r="DC44" s="623"/>
      <c r="DD44" s="624">
        <v>378146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CD45" s="633"/>
      <c r="CE45" s="634"/>
      <c r="CF45" s="615" t="s">
        <v>333</v>
      </c>
      <c r="CG45" s="616"/>
      <c r="CH45" s="616"/>
      <c r="CI45" s="616"/>
      <c r="CJ45" s="616"/>
      <c r="CK45" s="616"/>
      <c r="CL45" s="616"/>
      <c r="CM45" s="616"/>
      <c r="CN45" s="616"/>
      <c r="CO45" s="616"/>
      <c r="CP45" s="616"/>
      <c r="CQ45" s="617"/>
      <c r="CR45" s="618">
        <v>422503</v>
      </c>
      <c r="CS45" s="637"/>
      <c r="CT45" s="637"/>
      <c r="CU45" s="637"/>
      <c r="CV45" s="637"/>
      <c r="CW45" s="637"/>
      <c r="CX45" s="637"/>
      <c r="CY45" s="638"/>
      <c r="CZ45" s="621">
        <v>4.3</v>
      </c>
      <c r="DA45" s="639"/>
      <c r="DB45" s="639"/>
      <c r="DC45" s="640"/>
      <c r="DD45" s="624">
        <v>52814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CD46" s="633"/>
      <c r="CE46" s="634"/>
      <c r="CF46" s="615" t="s">
        <v>334</v>
      </c>
      <c r="CG46" s="616"/>
      <c r="CH46" s="616"/>
      <c r="CI46" s="616"/>
      <c r="CJ46" s="616"/>
      <c r="CK46" s="616"/>
      <c r="CL46" s="616"/>
      <c r="CM46" s="616"/>
      <c r="CN46" s="616"/>
      <c r="CO46" s="616"/>
      <c r="CP46" s="616"/>
      <c r="CQ46" s="617"/>
      <c r="CR46" s="618">
        <v>817957</v>
      </c>
      <c r="CS46" s="619"/>
      <c r="CT46" s="619"/>
      <c r="CU46" s="619"/>
      <c r="CV46" s="619"/>
      <c r="CW46" s="619"/>
      <c r="CX46" s="619"/>
      <c r="CY46" s="620"/>
      <c r="CZ46" s="621">
        <v>8.3000000000000007</v>
      </c>
      <c r="DA46" s="622"/>
      <c r="DB46" s="622"/>
      <c r="DC46" s="623"/>
      <c r="DD46" s="624">
        <v>325332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ht="10.8" x14ac:dyDescent="0.2">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2">
      <c r="CD49" s="599" t="s">
        <v>337</v>
      </c>
      <c r="CE49" s="600"/>
      <c r="CF49" s="600"/>
      <c r="CG49" s="600"/>
      <c r="CH49" s="600"/>
      <c r="CI49" s="600"/>
      <c r="CJ49" s="600"/>
      <c r="CK49" s="600"/>
      <c r="CL49" s="600"/>
      <c r="CM49" s="600"/>
      <c r="CN49" s="600"/>
      <c r="CO49" s="600"/>
      <c r="CP49" s="600"/>
      <c r="CQ49" s="601"/>
      <c r="CR49" s="602">
        <v>9812645</v>
      </c>
      <c r="CS49" s="603"/>
      <c r="CT49" s="603"/>
      <c r="CU49" s="603"/>
      <c r="CV49" s="603"/>
      <c r="CW49" s="603"/>
      <c r="CX49" s="603"/>
      <c r="CY49" s="604"/>
      <c r="CZ49" s="605">
        <v>100</v>
      </c>
      <c r="DA49" s="606"/>
      <c r="DB49" s="606"/>
      <c r="DC49" s="607"/>
      <c r="DD49" s="608">
        <v>6531227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0.8" hidden="1" x14ac:dyDescent="0.2"/>
    <row r="51" spans="82:133" ht="10.8" hidden="1" x14ac:dyDescent="0.2"/>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B120" zoomScale="70" zoomScaleNormal="25" zoomScaleSheetLayoutView="70" workbookViewId="0">
      <selection activeCell="AZ120" sqref="AZ120:BP120"/>
    </sheetView>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5">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2">
      <c r="A7" s="209">
        <v>1</v>
      </c>
      <c r="B7" s="1076" t="s">
        <v>360</v>
      </c>
      <c r="C7" s="1077"/>
      <c r="D7" s="1077"/>
      <c r="E7" s="1077"/>
      <c r="F7" s="1077"/>
      <c r="G7" s="1077"/>
      <c r="H7" s="1077"/>
      <c r="I7" s="1077"/>
      <c r="J7" s="1077"/>
      <c r="K7" s="1077"/>
      <c r="L7" s="1077"/>
      <c r="M7" s="1077"/>
      <c r="N7" s="1077"/>
      <c r="O7" s="1077"/>
      <c r="P7" s="1078"/>
      <c r="Q7" s="1130">
        <v>10659</v>
      </c>
      <c r="R7" s="1131"/>
      <c r="S7" s="1131"/>
      <c r="T7" s="1131"/>
      <c r="U7" s="1131"/>
      <c r="V7" s="1131">
        <v>9826</v>
      </c>
      <c r="W7" s="1131"/>
      <c r="X7" s="1131"/>
      <c r="Y7" s="1131"/>
      <c r="Z7" s="1131"/>
      <c r="AA7" s="1131">
        <v>833</v>
      </c>
      <c r="AB7" s="1131"/>
      <c r="AC7" s="1131"/>
      <c r="AD7" s="1131"/>
      <c r="AE7" s="1132"/>
      <c r="AF7" s="1133">
        <v>791</v>
      </c>
      <c r="AG7" s="1134"/>
      <c r="AH7" s="1134"/>
      <c r="AI7" s="1134"/>
      <c r="AJ7" s="1135"/>
      <c r="AK7" s="1117">
        <v>702</v>
      </c>
      <c r="AL7" s="1118"/>
      <c r="AM7" s="1118"/>
      <c r="AN7" s="1118"/>
      <c r="AO7" s="1118"/>
      <c r="AP7" s="1118">
        <v>8520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0</v>
      </c>
      <c r="CI7" s="1115"/>
      <c r="CJ7" s="1115"/>
      <c r="CK7" s="1115"/>
      <c r="CL7" s="1116"/>
      <c r="CM7" s="1114">
        <v>1967</v>
      </c>
      <c r="CN7" s="1115"/>
      <c r="CO7" s="1115"/>
      <c r="CP7" s="1115"/>
      <c r="CQ7" s="1116"/>
      <c r="CR7" s="1114">
        <v>5</v>
      </c>
      <c r="CS7" s="1115"/>
      <c r="CT7" s="1115"/>
      <c r="CU7" s="1115"/>
      <c r="CV7" s="1116"/>
      <c r="CW7" s="1114" t="s">
        <v>545</v>
      </c>
      <c r="CX7" s="1115"/>
      <c r="CY7" s="1115"/>
      <c r="CZ7" s="1115"/>
      <c r="DA7" s="1116"/>
      <c r="DB7" s="1114" t="s">
        <v>545</v>
      </c>
      <c r="DC7" s="1115"/>
      <c r="DD7" s="1115"/>
      <c r="DE7" s="1115"/>
      <c r="DF7" s="1116"/>
      <c r="DG7" s="1114" t="s">
        <v>545</v>
      </c>
      <c r="DH7" s="1115"/>
      <c r="DI7" s="1115"/>
      <c r="DJ7" s="1115"/>
      <c r="DK7" s="1116"/>
      <c r="DL7" s="1114" t="s">
        <v>545</v>
      </c>
      <c r="DM7" s="1115"/>
      <c r="DN7" s="1115"/>
      <c r="DO7" s="1115"/>
      <c r="DP7" s="1116"/>
      <c r="DQ7" s="1114" t="s">
        <v>545</v>
      </c>
      <c r="DR7" s="1115"/>
      <c r="DS7" s="1115"/>
      <c r="DT7" s="1115"/>
      <c r="DU7" s="1116"/>
      <c r="DV7" s="1141"/>
      <c r="DW7" s="1142"/>
      <c r="DX7" s="1142"/>
      <c r="DY7" s="1142"/>
      <c r="DZ7" s="1143"/>
      <c r="EA7" s="205"/>
    </row>
    <row r="8" spans="1:131" s="206" customFormat="1" ht="26.25" customHeight="1" x14ac:dyDescent="0.2">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0</v>
      </c>
      <c r="CI8" s="1016"/>
      <c r="CJ8" s="1016"/>
      <c r="CK8" s="1016"/>
      <c r="CL8" s="1017"/>
      <c r="CM8" s="1015">
        <v>57</v>
      </c>
      <c r="CN8" s="1016"/>
      <c r="CO8" s="1016"/>
      <c r="CP8" s="1016"/>
      <c r="CQ8" s="1017"/>
      <c r="CR8" s="1015">
        <v>30</v>
      </c>
      <c r="CS8" s="1016"/>
      <c r="CT8" s="1016"/>
      <c r="CU8" s="1016"/>
      <c r="CV8" s="1017"/>
      <c r="CW8" s="1015">
        <v>16</v>
      </c>
      <c r="CX8" s="1016"/>
      <c r="CY8" s="1016"/>
      <c r="CZ8" s="1016"/>
      <c r="DA8" s="1017"/>
      <c r="DB8" s="1015" t="s">
        <v>545</v>
      </c>
      <c r="DC8" s="1016"/>
      <c r="DD8" s="1016"/>
      <c r="DE8" s="1016"/>
      <c r="DF8" s="1017"/>
      <c r="DG8" s="1015" t="s">
        <v>545</v>
      </c>
      <c r="DH8" s="1016"/>
      <c r="DI8" s="1016"/>
      <c r="DJ8" s="1016"/>
      <c r="DK8" s="1017"/>
      <c r="DL8" s="1015" t="s">
        <v>545</v>
      </c>
      <c r="DM8" s="1016"/>
      <c r="DN8" s="1016"/>
      <c r="DO8" s="1016"/>
      <c r="DP8" s="1017"/>
      <c r="DQ8" s="1015" t="s">
        <v>545</v>
      </c>
      <c r="DR8" s="1016"/>
      <c r="DS8" s="1016"/>
      <c r="DT8" s="1016"/>
      <c r="DU8" s="1017"/>
      <c r="DV8" s="1018"/>
      <c r="DW8" s="1019"/>
      <c r="DX8" s="1019"/>
      <c r="DY8" s="1019"/>
      <c r="DZ8" s="1020"/>
      <c r="EA8" s="205"/>
    </row>
    <row r="9" spans="1:131" s="206" customFormat="1" ht="26.25" customHeight="1" x14ac:dyDescent="0.2">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2">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2">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2">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2">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2">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2">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2">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2">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2">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2">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2">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5">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2">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5">
      <c r="A23" s="215" t="s">
        <v>362</v>
      </c>
      <c r="B23" s="970" t="s">
        <v>363</v>
      </c>
      <c r="C23" s="971"/>
      <c r="D23" s="971"/>
      <c r="E23" s="971"/>
      <c r="F23" s="971"/>
      <c r="G23" s="971"/>
      <c r="H23" s="971"/>
      <c r="I23" s="971"/>
      <c r="J23" s="971"/>
      <c r="K23" s="971"/>
      <c r="L23" s="971"/>
      <c r="M23" s="971"/>
      <c r="N23" s="971"/>
      <c r="O23" s="971"/>
      <c r="P23" s="972"/>
      <c r="Q23" s="1094">
        <v>10659</v>
      </c>
      <c r="R23" s="1095"/>
      <c r="S23" s="1095"/>
      <c r="T23" s="1095"/>
      <c r="U23" s="1095"/>
      <c r="V23" s="1095">
        <v>9826</v>
      </c>
      <c r="W23" s="1095"/>
      <c r="X23" s="1095"/>
      <c r="Y23" s="1095"/>
      <c r="Z23" s="1095"/>
      <c r="AA23" s="1095">
        <v>833</v>
      </c>
      <c r="AB23" s="1095"/>
      <c r="AC23" s="1095"/>
      <c r="AD23" s="1095"/>
      <c r="AE23" s="1096"/>
      <c r="AF23" s="1097">
        <v>791</v>
      </c>
      <c r="AG23" s="1095"/>
      <c r="AH23" s="1095"/>
      <c r="AI23" s="1095"/>
      <c r="AJ23" s="1098"/>
      <c r="AK23" s="1099"/>
      <c r="AL23" s="1100"/>
      <c r="AM23" s="1100"/>
      <c r="AN23" s="1100"/>
      <c r="AO23" s="1100"/>
      <c r="AP23" s="1095">
        <v>8520</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2">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5">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2">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5">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2">
      <c r="A28" s="217">
        <v>1</v>
      </c>
      <c r="B28" s="1076" t="s">
        <v>375</v>
      </c>
      <c r="C28" s="1077"/>
      <c r="D28" s="1077"/>
      <c r="E28" s="1077"/>
      <c r="F28" s="1077"/>
      <c r="G28" s="1077"/>
      <c r="H28" s="1077"/>
      <c r="I28" s="1077"/>
      <c r="J28" s="1077"/>
      <c r="K28" s="1077"/>
      <c r="L28" s="1077"/>
      <c r="M28" s="1077"/>
      <c r="N28" s="1077"/>
      <c r="O28" s="1077"/>
      <c r="P28" s="1078"/>
      <c r="Q28" s="1079">
        <v>4285</v>
      </c>
      <c r="R28" s="1080"/>
      <c r="S28" s="1080"/>
      <c r="T28" s="1080"/>
      <c r="U28" s="1080"/>
      <c r="V28" s="1080">
        <v>3993</v>
      </c>
      <c r="W28" s="1080"/>
      <c r="X28" s="1080"/>
      <c r="Y28" s="1080"/>
      <c r="Z28" s="1080"/>
      <c r="AA28" s="1080">
        <v>293</v>
      </c>
      <c r="AB28" s="1080"/>
      <c r="AC28" s="1080"/>
      <c r="AD28" s="1080"/>
      <c r="AE28" s="1081"/>
      <c r="AF28" s="1082">
        <v>293</v>
      </c>
      <c r="AG28" s="1080"/>
      <c r="AH28" s="1080"/>
      <c r="AI28" s="1080"/>
      <c r="AJ28" s="1083"/>
      <c r="AK28" s="1084">
        <v>334</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2">
      <c r="A29" s="217">
        <v>2</v>
      </c>
      <c r="B29" s="1063" t="s">
        <v>376</v>
      </c>
      <c r="C29" s="1064"/>
      <c r="D29" s="1064"/>
      <c r="E29" s="1064"/>
      <c r="F29" s="1064"/>
      <c r="G29" s="1064"/>
      <c r="H29" s="1064"/>
      <c r="I29" s="1064"/>
      <c r="J29" s="1064"/>
      <c r="K29" s="1064"/>
      <c r="L29" s="1064"/>
      <c r="M29" s="1064"/>
      <c r="N29" s="1064"/>
      <c r="O29" s="1064"/>
      <c r="P29" s="1065"/>
      <c r="Q29" s="1069">
        <v>1663</v>
      </c>
      <c r="R29" s="1070"/>
      <c r="S29" s="1070"/>
      <c r="T29" s="1070"/>
      <c r="U29" s="1070"/>
      <c r="V29" s="1070">
        <v>1580</v>
      </c>
      <c r="W29" s="1070"/>
      <c r="X29" s="1070"/>
      <c r="Y29" s="1070"/>
      <c r="Z29" s="1070"/>
      <c r="AA29" s="1070">
        <v>83</v>
      </c>
      <c r="AB29" s="1070"/>
      <c r="AC29" s="1070"/>
      <c r="AD29" s="1070"/>
      <c r="AE29" s="1071"/>
      <c r="AF29" s="1045">
        <v>83</v>
      </c>
      <c r="AG29" s="1046"/>
      <c r="AH29" s="1046"/>
      <c r="AI29" s="1046"/>
      <c r="AJ29" s="1047"/>
      <c r="AK29" s="1006">
        <v>58</v>
      </c>
      <c r="AL29" s="997"/>
      <c r="AM29" s="997"/>
      <c r="AN29" s="997"/>
      <c r="AO29" s="997"/>
      <c r="AP29" s="997" t="s">
        <v>545</v>
      </c>
      <c r="AQ29" s="997"/>
      <c r="AR29" s="997"/>
      <c r="AS29" s="997"/>
      <c r="AT29" s="997"/>
      <c r="AU29" s="997" t="s">
        <v>545</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2">
      <c r="A30" s="217">
        <v>3</v>
      </c>
      <c r="B30" s="1063" t="s">
        <v>377</v>
      </c>
      <c r="C30" s="1064"/>
      <c r="D30" s="1064"/>
      <c r="E30" s="1064"/>
      <c r="F30" s="1064"/>
      <c r="G30" s="1064"/>
      <c r="H30" s="1064"/>
      <c r="I30" s="1064"/>
      <c r="J30" s="1064"/>
      <c r="K30" s="1064"/>
      <c r="L30" s="1064"/>
      <c r="M30" s="1064"/>
      <c r="N30" s="1064"/>
      <c r="O30" s="1064"/>
      <c r="P30" s="1065"/>
      <c r="Q30" s="1069">
        <v>212</v>
      </c>
      <c r="R30" s="1070"/>
      <c r="S30" s="1070"/>
      <c r="T30" s="1070"/>
      <c r="U30" s="1070"/>
      <c r="V30" s="1070">
        <v>212</v>
      </c>
      <c r="W30" s="1070"/>
      <c r="X30" s="1070"/>
      <c r="Y30" s="1070"/>
      <c r="Z30" s="1070"/>
      <c r="AA30" s="1070">
        <v>0</v>
      </c>
      <c r="AB30" s="1070"/>
      <c r="AC30" s="1070"/>
      <c r="AD30" s="1070"/>
      <c r="AE30" s="1071"/>
      <c r="AF30" s="1045">
        <v>0</v>
      </c>
      <c r="AG30" s="1046"/>
      <c r="AH30" s="1046"/>
      <c r="AI30" s="1046"/>
      <c r="AJ30" s="1047"/>
      <c r="AK30" s="1006">
        <v>2</v>
      </c>
      <c r="AL30" s="997"/>
      <c r="AM30" s="997"/>
      <c r="AN30" s="997"/>
      <c r="AO30" s="997"/>
      <c r="AP30" s="997" t="s">
        <v>545</v>
      </c>
      <c r="AQ30" s="997"/>
      <c r="AR30" s="997"/>
      <c r="AS30" s="997"/>
      <c r="AT30" s="997"/>
      <c r="AU30" s="997" t="s">
        <v>545</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2">
      <c r="A31" s="217">
        <v>4</v>
      </c>
      <c r="B31" s="1063" t="s">
        <v>378</v>
      </c>
      <c r="C31" s="1064"/>
      <c r="D31" s="1064"/>
      <c r="E31" s="1064"/>
      <c r="F31" s="1064"/>
      <c r="G31" s="1064"/>
      <c r="H31" s="1064"/>
      <c r="I31" s="1064"/>
      <c r="J31" s="1064"/>
      <c r="K31" s="1064"/>
      <c r="L31" s="1064"/>
      <c r="M31" s="1064"/>
      <c r="N31" s="1064"/>
      <c r="O31" s="1064"/>
      <c r="P31" s="1065"/>
      <c r="Q31" s="1069">
        <v>541</v>
      </c>
      <c r="R31" s="1070"/>
      <c r="S31" s="1070"/>
      <c r="T31" s="1070"/>
      <c r="U31" s="1070"/>
      <c r="V31" s="1070">
        <v>480</v>
      </c>
      <c r="W31" s="1070"/>
      <c r="X31" s="1070"/>
      <c r="Y31" s="1070"/>
      <c r="Z31" s="1070"/>
      <c r="AA31" s="1070">
        <v>61</v>
      </c>
      <c r="AB31" s="1070"/>
      <c r="AC31" s="1070"/>
      <c r="AD31" s="1070"/>
      <c r="AE31" s="1071"/>
      <c r="AF31" s="1045">
        <v>250</v>
      </c>
      <c r="AG31" s="1046"/>
      <c r="AH31" s="1046"/>
      <c r="AI31" s="1046"/>
      <c r="AJ31" s="1047"/>
      <c r="AK31" s="1006">
        <v>16</v>
      </c>
      <c r="AL31" s="997"/>
      <c r="AM31" s="997"/>
      <c r="AN31" s="997"/>
      <c r="AO31" s="997"/>
      <c r="AP31" s="997">
        <v>2549</v>
      </c>
      <c r="AQ31" s="997"/>
      <c r="AR31" s="997"/>
      <c r="AS31" s="997"/>
      <c r="AT31" s="997"/>
      <c r="AU31" s="997">
        <v>161</v>
      </c>
      <c r="AV31" s="997"/>
      <c r="AW31" s="997"/>
      <c r="AX31" s="997"/>
      <c r="AY31" s="997"/>
      <c r="AZ31" s="1068" t="s">
        <v>546</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2">
      <c r="A32" s="217">
        <v>5</v>
      </c>
      <c r="B32" s="1063" t="s">
        <v>380</v>
      </c>
      <c r="C32" s="1064"/>
      <c r="D32" s="1064"/>
      <c r="E32" s="1064"/>
      <c r="F32" s="1064"/>
      <c r="G32" s="1064"/>
      <c r="H32" s="1064"/>
      <c r="I32" s="1064"/>
      <c r="J32" s="1064"/>
      <c r="K32" s="1064"/>
      <c r="L32" s="1064"/>
      <c r="M32" s="1064"/>
      <c r="N32" s="1064"/>
      <c r="O32" s="1064"/>
      <c r="P32" s="1065"/>
      <c r="Q32" s="1069">
        <v>229</v>
      </c>
      <c r="R32" s="1070"/>
      <c r="S32" s="1070"/>
      <c r="T32" s="1070"/>
      <c r="U32" s="1070"/>
      <c r="V32" s="1070">
        <v>224</v>
      </c>
      <c r="W32" s="1070"/>
      <c r="X32" s="1070"/>
      <c r="Y32" s="1070"/>
      <c r="Z32" s="1070"/>
      <c r="AA32" s="1070">
        <v>5</v>
      </c>
      <c r="AB32" s="1070"/>
      <c r="AC32" s="1070"/>
      <c r="AD32" s="1070"/>
      <c r="AE32" s="1071"/>
      <c r="AF32" s="1045">
        <v>45</v>
      </c>
      <c r="AG32" s="1046"/>
      <c r="AH32" s="1046"/>
      <c r="AI32" s="1046"/>
      <c r="AJ32" s="1047"/>
      <c r="AK32" s="1006">
        <v>162</v>
      </c>
      <c r="AL32" s="997"/>
      <c r="AM32" s="997"/>
      <c r="AN32" s="997"/>
      <c r="AO32" s="997"/>
      <c r="AP32" s="997">
        <v>2578</v>
      </c>
      <c r="AQ32" s="997"/>
      <c r="AR32" s="997"/>
      <c r="AS32" s="997"/>
      <c r="AT32" s="997"/>
      <c r="AU32" s="997">
        <v>2555</v>
      </c>
      <c r="AV32" s="997"/>
      <c r="AW32" s="997"/>
      <c r="AX32" s="997"/>
      <c r="AY32" s="997"/>
      <c r="AZ32" s="1068" t="s">
        <v>546</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2">
      <c r="A33" s="217">
        <v>6</v>
      </c>
      <c r="B33" s="1063" t="s">
        <v>381</v>
      </c>
      <c r="C33" s="1064"/>
      <c r="D33" s="1064"/>
      <c r="E33" s="1064"/>
      <c r="F33" s="1064"/>
      <c r="G33" s="1064"/>
      <c r="H33" s="1064"/>
      <c r="I33" s="1064"/>
      <c r="J33" s="1064"/>
      <c r="K33" s="1064"/>
      <c r="L33" s="1064"/>
      <c r="M33" s="1064"/>
      <c r="N33" s="1064"/>
      <c r="O33" s="1064"/>
      <c r="P33" s="1065"/>
      <c r="Q33" s="1069">
        <v>12</v>
      </c>
      <c r="R33" s="1070"/>
      <c r="S33" s="1070"/>
      <c r="T33" s="1070"/>
      <c r="U33" s="1070"/>
      <c r="V33" s="1070">
        <v>11</v>
      </c>
      <c r="W33" s="1070"/>
      <c r="X33" s="1070"/>
      <c r="Y33" s="1070"/>
      <c r="Z33" s="1070"/>
      <c r="AA33" s="1070">
        <v>1</v>
      </c>
      <c r="AB33" s="1070"/>
      <c r="AC33" s="1070"/>
      <c r="AD33" s="1070"/>
      <c r="AE33" s="1071"/>
      <c r="AF33" s="1045">
        <v>1</v>
      </c>
      <c r="AG33" s="1046"/>
      <c r="AH33" s="1046"/>
      <c r="AI33" s="1046"/>
      <c r="AJ33" s="1047"/>
      <c r="AK33" s="1006">
        <v>8</v>
      </c>
      <c r="AL33" s="997"/>
      <c r="AM33" s="997"/>
      <c r="AN33" s="997"/>
      <c r="AO33" s="997"/>
      <c r="AP33" s="997">
        <v>74</v>
      </c>
      <c r="AQ33" s="997"/>
      <c r="AR33" s="997"/>
      <c r="AS33" s="997"/>
      <c r="AT33" s="997"/>
      <c r="AU33" s="997">
        <v>74</v>
      </c>
      <c r="AV33" s="997"/>
      <c r="AW33" s="997"/>
      <c r="AX33" s="997"/>
      <c r="AY33" s="997"/>
      <c r="AZ33" s="1068" t="s">
        <v>545</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2">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2">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2">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2">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2">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2">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2">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2">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2">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2">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2">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2">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2">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2">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2">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2">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2">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2">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2">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2">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2">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2">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2">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2">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2">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2">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2">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5">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2">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5">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672</v>
      </c>
      <c r="AG63" s="985"/>
      <c r="AH63" s="985"/>
      <c r="AI63" s="985"/>
      <c r="AJ63" s="1056"/>
      <c r="AK63" s="1057"/>
      <c r="AL63" s="989"/>
      <c r="AM63" s="989"/>
      <c r="AN63" s="989"/>
      <c r="AO63" s="989"/>
      <c r="AP63" s="985">
        <v>5201</v>
      </c>
      <c r="AQ63" s="985"/>
      <c r="AR63" s="985"/>
      <c r="AS63" s="985"/>
      <c r="AT63" s="985"/>
      <c r="AU63" s="985">
        <v>2790</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5">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2">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5">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2">
      <c r="A68" s="209">
        <v>1</v>
      </c>
      <c r="B68" s="1011" t="s">
        <v>538</v>
      </c>
      <c r="C68" s="1012"/>
      <c r="D68" s="1012"/>
      <c r="E68" s="1012"/>
      <c r="F68" s="1012"/>
      <c r="G68" s="1012"/>
      <c r="H68" s="1012"/>
      <c r="I68" s="1012"/>
      <c r="J68" s="1012"/>
      <c r="K68" s="1012"/>
      <c r="L68" s="1012"/>
      <c r="M68" s="1012"/>
      <c r="N68" s="1012"/>
      <c r="O68" s="1012"/>
      <c r="P68" s="1013"/>
      <c r="Q68" s="1014">
        <v>4186</v>
      </c>
      <c r="R68" s="1008"/>
      <c r="S68" s="1008"/>
      <c r="T68" s="1008"/>
      <c r="U68" s="1008"/>
      <c r="V68" s="1008">
        <v>3999</v>
      </c>
      <c r="W68" s="1008"/>
      <c r="X68" s="1008"/>
      <c r="Y68" s="1008"/>
      <c r="Z68" s="1008"/>
      <c r="AA68" s="1008">
        <v>187</v>
      </c>
      <c r="AB68" s="1008"/>
      <c r="AC68" s="1008"/>
      <c r="AD68" s="1008"/>
      <c r="AE68" s="1008"/>
      <c r="AF68" s="1008">
        <v>187</v>
      </c>
      <c r="AG68" s="1008"/>
      <c r="AH68" s="1008"/>
      <c r="AI68" s="1008"/>
      <c r="AJ68" s="1008"/>
      <c r="AK68" s="1008">
        <v>65</v>
      </c>
      <c r="AL68" s="1008"/>
      <c r="AM68" s="1008"/>
      <c r="AN68" s="1008"/>
      <c r="AO68" s="1008"/>
      <c r="AP68" s="1008">
        <v>2260</v>
      </c>
      <c r="AQ68" s="1008"/>
      <c r="AR68" s="1008"/>
      <c r="AS68" s="1008"/>
      <c r="AT68" s="1008"/>
      <c r="AU68" s="1008">
        <v>495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2">
      <c r="A69" s="212">
        <v>2</v>
      </c>
      <c r="B69" s="1000" t="s">
        <v>539</v>
      </c>
      <c r="C69" s="1001"/>
      <c r="D69" s="1001"/>
      <c r="E69" s="1001"/>
      <c r="F69" s="1001"/>
      <c r="G69" s="1001"/>
      <c r="H69" s="1001"/>
      <c r="I69" s="1001"/>
      <c r="J69" s="1001"/>
      <c r="K69" s="1001"/>
      <c r="L69" s="1001"/>
      <c r="M69" s="1001"/>
      <c r="N69" s="1001"/>
      <c r="O69" s="1001"/>
      <c r="P69" s="1002"/>
      <c r="Q69" s="1003">
        <v>789</v>
      </c>
      <c r="R69" s="997"/>
      <c r="S69" s="997"/>
      <c r="T69" s="997"/>
      <c r="U69" s="997"/>
      <c r="V69" s="997">
        <v>768</v>
      </c>
      <c r="W69" s="997"/>
      <c r="X69" s="997"/>
      <c r="Y69" s="997"/>
      <c r="Z69" s="997"/>
      <c r="AA69" s="997">
        <v>21</v>
      </c>
      <c r="AB69" s="997"/>
      <c r="AC69" s="997"/>
      <c r="AD69" s="997"/>
      <c r="AE69" s="997"/>
      <c r="AF69" s="997">
        <v>21</v>
      </c>
      <c r="AG69" s="997"/>
      <c r="AH69" s="997"/>
      <c r="AI69" s="997"/>
      <c r="AJ69" s="997"/>
      <c r="AK69" s="997">
        <v>0</v>
      </c>
      <c r="AL69" s="997"/>
      <c r="AM69" s="997"/>
      <c r="AN69" s="997"/>
      <c r="AO69" s="997"/>
      <c r="AP69" s="997">
        <v>799</v>
      </c>
      <c r="AQ69" s="997"/>
      <c r="AR69" s="997"/>
      <c r="AS69" s="997"/>
      <c r="AT69" s="997"/>
      <c r="AU69" s="997">
        <v>297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2">
      <c r="A70" s="212">
        <v>3</v>
      </c>
      <c r="B70" s="1000" t="s">
        <v>540</v>
      </c>
      <c r="C70" s="1001"/>
      <c r="D70" s="1001"/>
      <c r="E70" s="1001"/>
      <c r="F70" s="1001"/>
      <c r="G70" s="1001"/>
      <c r="H70" s="1001"/>
      <c r="I70" s="1001"/>
      <c r="J70" s="1001"/>
      <c r="K70" s="1001"/>
      <c r="L70" s="1001"/>
      <c r="M70" s="1001"/>
      <c r="N70" s="1001"/>
      <c r="O70" s="1001"/>
      <c r="P70" s="1002"/>
      <c r="Q70" s="1003">
        <v>3296</v>
      </c>
      <c r="R70" s="997"/>
      <c r="S70" s="997"/>
      <c r="T70" s="997"/>
      <c r="U70" s="997"/>
      <c r="V70" s="997">
        <v>3262</v>
      </c>
      <c r="W70" s="997"/>
      <c r="X70" s="997"/>
      <c r="Y70" s="997"/>
      <c r="Z70" s="997"/>
      <c r="AA70" s="997">
        <v>35</v>
      </c>
      <c r="AB70" s="997"/>
      <c r="AC70" s="997"/>
      <c r="AD70" s="997"/>
      <c r="AE70" s="997"/>
      <c r="AF70" s="997">
        <v>35</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2">
      <c r="A71" s="212">
        <v>4</v>
      </c>
      <c r="B71" s="1000" t="s">
        <v>541</v>
      </c>
      <c r="C71" s="1001"/>
      <c r="D71" s="1001"/>
      <c r="E71" s="1001"/>
      <c r="F71" s="1001"/>
      <c r="G71" s="1001"/>
      <c r="H71" s="1001"/>
      <c r="I71" s="1001"/>
      <c r="J71" s="1001"/>
      <c r="K71" s="1001"/>
      <c r="L71" s="1001"/>
      <c r="M71" s="1001"/>
      <c r="N71" s="1001"/>
      <c r="O71" s="1001"/>
      <c r="P71" s="1002"/>
      <c r="Q71" s="1003">
        <v>31982</v>
      </c>
      <c r="R71" s="997"/>
      <c r="S71" s="997"/>
      <c r="T71" s="997"/>
      <c r="U71" s="997"/>
      <c r="V71" s="997">
        <v>31890</v>
      </c>
      <c r="W71" s="997"/>
      <c r="X71" s="997"/>
      <c r="Y71" s="997"/>
      <c r="Z71" s="997"/>
      <c r="AA71" s="997">
        <v>92</v>
      </c>
      <c r="AB71" s="997"/>
      <c r="AC71" s="997"/>
      <c r="AD71" s="997"/>
      <c r="AE71" s="997"/>
      <c r="AF71" s="997">
        <v>92</v>
      </c>
      <c r="AG71" s="997"/>
      <c r="AH71" s="997"/>
      <c r="AI71" s="997"/>
      <c r="AJ71" s="997"/>
      <c r="AK71" s="997">
        <v>972</v>
      </c>
      <c r="AL71" s="997"/>
      <c r="AM71" s="997"/>
      <c r="AN71" s="997"/>
      <c r="AO71" s="997"/>
      <c r="AP71" s="997">
        <v>0</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2">
      <c r="A72" s="212">
        <v>5</v>
      </c>
      <c r="B72" s="1000" t="s">
        <v>542</v>
      </c>
      <c r="C72" s="1001"/>
      <c r="D72" s="1001"/>
      <c r="E72" s="1001"/>
      <c r="F72" s="1001"/>
      <c r="G72" s="1001"/>
      <c r="H72" s="1001"/>
      <c r="I72" s="1001"/>
      <c r="J72" s="1001"/>
      <c r="K72" s="1001"/>
      <c r="L72" s="1001"/>
      <c r="M72" s="1001"/>
      <c r="N72" s="1001"/>
      <c r="O72" s="1001"/>
      <c r="P72" s="1002"/>
      <c r="Q72" s="1003">
        <v>422</v>
      </c>
      <c r="R72" s="997"/>
      <c r="S72" s="997"/>
      <c r="T72" s="997"/>
      <c r="U72" s="997"/>
      <c r="V72" s="997">
        <v>404</v>
      </c>
      <c r="W72" s="997"/>
      <c r="X72" s="997"/>
      <c r="Y72" s="997"/>
      <c r="Z72" s="997"/>
      <c r="AA72" s="997">
        <v>17</v>
      </c>
      <c r="AB72" s="997"/>
      <c r="AC72" s="997"/>
      <c r="AD72" s="997"/>
      <c r="AE72" s="997"/>
      <c r="AF72" s="997">
        <v>17</v>
      </c>
      <c r="AG72" s="997"/>
      <c r="AH72" s="997"/>
      <c r="AI72" s="997"/>
      <c r="AJ72" s="997"/>
      <c r="AK72" s="997">
        <v>95</v>
      </c>
      <c r="AL72" s="997"/>
      <c r="AM72" s="997"/>
      <c r="AN72" s="997"/>
      <c r="AO72" s="997"/>
      <c r="AP72" s="997">
        <v>0</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2">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2">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2">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2">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2">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2">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2">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2">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2">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2">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2">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2">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2">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2">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2">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5">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352</v>
      </c>
      <c r="AG88" s="985"/>
      <c r="AH88" s="985"/>
      <c r="AI88" s="985"/>
      <c r="AJ88" s="985"/>
      <c r="AK88" s="989"/>
      <c r="AL88" s="989"/>
      <c r="AM88" s="989"/>
      <c r="AN88" s="989"/>
      <c r="AO88" s="989"/>
      <c r="AP88" s="985">
        <v>3059</v>
      </c>
      <c r="AQ88" s="985"/>
      <c r="AR88" s="985"/>
      <c r="AS88" s="985"/>
      <c r="AT88" s="985"/>
      <c r="AU88" s="985">
        <v>792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35</v>
      </c>
      <c r="CS102" s="977"/>
      <c r="CT102" s="977"/>
      <c r="CU102" s="977"/>
      <c r="CV102" s="978"/>
      <c r="CW102" s="976">
        <v>16</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2">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x14ac:dyDescent="0.2">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675207</v>
      </c>
      <c r="AB110" s="903"/>
      <c r="AC110" s="903"/>
      <c r="AD110" s="903"/>
      <c r="AE110" s="904"/>
      <c r="AF110" s="905">
        <v>695087</v>
      </c>
      <c r="AG110" s="903"/>
      <c r="AH110" s="903"/>
      <c r="AI110" s="903"/>
      <c r="AJ110" s="904"/>
      <c r="AK110" s="905">
        <v>671635</v>
      </c>
      <c r="AL110" s="903"/>
      <c r="AM110" s="903"/>
      <c r="AN110" s="903"/>
      <c r="AO110" s="904"/>
      <c r="AP110" s="906">
        <v>12.7</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8086896</v>
      </c>
      <c r="BR110" s="830"/>
      <c r="BS110" s="830"/>
      <c r="BT110" s="830"/>
      <c r="BU110" s="830"/>
      <c r="BV110" s="830">
        <v>8418234</v>
      </c>
      <c r="BW110" s="830"/>
      <c r="BX110" s="830"/>
      <c r="BY110" s="830"/>
      <c r="BZ110" s="830"/>
      <c r="CA110" s="830">
        <v>8519841</v>
      </c>
      <c r="CB110" s="830"/>
      <c r="CC110" s="830"/>
      <c r="CD110" s="830"/>
      <c r="CE110" s="830"/>
      <c r="CF110" s="891">
        <v>160.5</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x14ac:dyDescent="0.2">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144449</v>
      </c>
      <c r="BR111" s="801"/>
      <c r="BS111" s="801"/>
      <c r="BT111" s="801"/>
      <c r="BU111" s="801"/>
      <c r="BV111" s="801">
        <v>124418</v>
      </c>
      <c r="BW111" s="801"/>
      <c r="BX111" s="801"/>
      <c r="BY111" s="801"/>
      <c r="BZ111" s="801"/>
      <c r="CA111" s="801">
        <v>106796</v>
      </c>
      <c r="CB111" s="801"/>
      <c r="CC111" s="801"/>
      <c r="CD111" s="801"/>
      <c r="CE111" s="801"/>
      <c r="CF111" s="878">
        <v>2</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x14ac:dyDescent="0.2">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2876571</v>
      </c>
      <c r="BR112" s="801"/>
      <c r="BS112" s="801"/>
      <c r="BT112" s="801"/>
      <c r="BU112" s="801"/>
      <c r="BV112" s="801">
        <v>2873152</v>
      </c>
      <c r="BW112" s="801"/>
      <c r="BX112" s="801"/>
      <c r="BY112" s="801"/>
      <c r="BZ112" s="801"/>
      <c r="CA112" s="801">
        <v>2789538</v>
      </c>
      <c r="CB112" s="801"/>
      <c r="CC112" s="801"/>
      <c r="CD112" s="801"/>
      <c r="CE112" s="801"/>
      <c r="CF112" s="878">
        <v>52.5</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x14ac:dyDescent="0.2">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122139</v>
      </c>
      <c r="AB113" s="939"/>
      <c r="AC113" s="939"/>
      <c r="AD113" s="939"/>
      <c r="AE113" s="940"/>
      <c r="AF113" s="941">
        <v>132010</v>
      </c>
      <c r="AG113" s="939"/>
      <c r="AH113" s="939"/>
      <c r="AI113" s="939"/>
      <c r="AJ113" s="940"/>
      <c r="AK113" s="941">
        <v>154680</v>
      </c>
      <c r="AL113" s="939"/>
      <c r="AM113" s="939"/>
      <c r="AN113" s="939"/>
      <c r="AO113" s="940"/>
      <c r="AP113" s="942">
        <v>2.9</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575890</v>
      </c>
      <c r="BR113" s="801"/>
      <c r="BS113" s="801"/>
      <c r="BT113" s="801"/>
      <c r="BU113" s="801"/>
      <c r="BV113" s="801">
        <v>822683</v>
      </c>
      <c r="BW113" s="801"/>
      <c r="BX113" s="801"/>
      <c r="BY113" s="801"/>
      <c r="BZ113" s="801"/>
      <c r="CA113" s="801">
        <v>792317</v>
      </c>
      <c r="CB113" s="801"/>
      <c r="CC113" s="801"/>
      <c r="CD113" s="801"/>
      <c r="CE113" s="801"/>
      <c r="CF113" s="878">
        <v>14.9</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x14ac:dyDescent="0.2">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283976</v>
      </c>
      <c r="AB114" s="814"/>
      <c r="AC114" s="814"/>
      <c r="AD114" s="814"/>
      <c r="AE114" s="815"/>
      <c r="AF114" s="816">
        <v>157724</v>
      </c>
      <c r="AG114" s="814"/>
      <c r="AH114" s="814"/>
      <c r="AI114" s="814"/>
      <c r="AJ114" s="815"/>
      <c r="AK114" s="816">
        <v>117783</v>
      </c>
      <c r="AL114" s="814"/>
      <c r="AM114" s="814"/>
      <c r="AN114" s="814"/>
      <c r="AO114" s="815"/>
      <c r="AP114" s="784">
        <v>2.2000000000000002</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1090415</v>
      </c>
      <c r="BR114" s="801"/>
      <c r="BS114" s="801"/>
      <c r="BT114" s="801"/>
      <c r="BU114" s="801"/>
      <c r="BV114" s="801">
        <v>901358</v>
      </c>
      <c r="BW114" s="801"/>
      <c r="BX114" s="801"/>
      <c r="BY114" s="801"/>
      <c r="BZ114" s="801"/>
      <c r="CA114" s="801">
        <v>814731</v>
      </c>
      <c r="CB114" s="801"/>
      <c r="CC114" s="801"/>
      <c r="CD114" s="801"/>
      <c r="CE114" s="801"/>
      <c r="CF114" s="878">
        <v>15.3</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x14ac:dyDescent="0.2">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473615</v>
      </c>
      <c r="AB115" s="939"/>
      <c r="AC115" s="939"/>
      <c r="AD115" s="939"/>
      <c r="AE115" s="940"/>
      <c r="AF115" s="941">
        <v>21350</v>
      </c>
      <c r="AG115" s="939"/>
      <c r="AH115" s="939"/>
      <c r="AI115" s="939"/>
      <c r="AJ115" s="940"/>
      <c r="AK115" s="941">
        <v>20696</v>
      </c>
      <c r="AL115" s="939"/>
      <c r="AM115" s="939"/>
      <c r="AN115" s="939"/>
      <c r="AO115" s="940"/>
      <c r="AP115" s="942">
        <v>0.4</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68</v>
      </c>
      <c r="BR115" s="801"/>
      <c r="BS115" s="801"/>
      <c r="BT115" s="801"/>
      <c r="BU115" s="801"/>
      <c r="BV115" s="801">
        <v>35</v>
      </c>
      <c r="BW115" s="801"/>
      <c r="BX115" s="801"/>
      <c r="BY115" s="801"/>
      <c r="BZ115" s="801"/>
      <c r="CA115" s="801" t="s">
        <v>415</v>
      </c>
      <c r="CB115" s="801"/>
      <c r="CC115" s="801"/>
      <c r="CD115" s="801"/>
      <c r="CE115" s="801"/>
      <c r="CF115" s="878" t="s">
        <v>415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x14ac:dyDescent="0.2">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t="s">
        <v>415</v>
      </c>
      <c r="AG116" s="814"/>
      <c r="AH116" s="814"/>
      <c r="AI116" s="814"/>
      <c r="AJ116" s="815"/>
      <c r="AK116" s="816" t="s">
        <v>415</v>
      </c>
      <c r="AL116" s="814"/>
      <c r="AM116" s="814"/>
      <c r="AN116" s="814"/>
      <c r="AO116" s="815"/>
      <c r="AP116" s="784" t="s">
        <v>415</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x14ac:dyDescent="0.2">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1554937</v>
      </c>
      <c r="AB117" s="925"/>
      <c r="AC117" s="925"/>
      <c r="AD117" s="925"/>
      <c r="AE117" s="926"/>
      <c r="AF117" s="928">
        <v>1006171</v>
      </c>
      <c r="AG117" s="925"/>
      <c r="AH117" s="925"/>
      <c r="AI117" s="925"/>
      <c r="AJ117" s="926"/>
      <c r="AK117" s="928">
        <v>964794</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2">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12774289</v>
      </c>
      <c r="BR118" s="888"/>
      <c r="BS118" s="888"/>
      <c r="BT118" s="888"/>
      <c r="BU118" s="888"/>
      <c r="BV118" s="888">
        <v>13139880</v>
      </c>
      <c r="BW118" s="888"/>
      <c r="BX118" s="888"/>
      <c r="BY118" s="888"/>
      <c r="BZ118" s="888"/>
      <c r="CA118" s="888">
        <v>13023223</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2">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2956257</v>
      </c>
      <c r="BR119" s="830"/>
      <c r="BS119" s="830"/>
      <c r="BT119" s="830"/>
      <c r="BU119" s="830"/>
      <c r="BV119" s="830">
        <v>3349033</v>
      </c>
      <c r="BW119" s="830"/>
      <c r="BX119" s="830"/>
      <c r="BY119" s="830"/>
      <c r="BZ119" s="830"/>
      <c r="CA119" s="830">
        <v>3288220</v>
      </c>
      <c r="CB119" s="830"/>
      <c r="CC119" s="830"/>
      <c r="CD119" s="830"/>
      <c r="CE119" s="830"/>
      <c r="CF119" s="891">
        <v>61.9</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144449</v>
      </c>
      <c r="DH119" s="747"/>
      <c r="DI119" s="747"/>
      <c r="DJ119" s="747"/>
      <c r="DK119" s="748"/>
      <c r="DL119" s="749">
        <v>124418</v>
      </c>
      <c r="DM119" s="747"/>
      <c r="DN119" s="747"/>
      <c r="DO119" s="747"/>
      <c r="DP119" s="748"/>
      <c r="DQ119" s="749">
        <v>106796</v>
      </c>
      <c r="DR119" s="747"/>
      <c r="DS119" s="747"/>
      <c r="DT119" s="747"/>
      <c r="DU119" s="748"/>
      <c r="DV119" s="837">
        <v>2</v>
      </c>
      <c r="DW119" s="838"/>
      <c r="DX119" s="838"/>
      <c r="DY119" s="838"/>
      <c r="DZ119" s="839"/>
    </row>
    <row r="120" spans="1:130" s="197" customFormat="1" ht="26.25" customHeight="1" x14ac:dyDescent="0.2">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2122</v>
      </c>
      <c r="BR120" s="801"/>
      <c r="BS120" s="801"/>
      <c r="BT120" s="801"/>
      <c r="BU120" s="801"/>
      <c r="BV120" s="801">
        <v>965</v>
      </c>
      <c r="BW120" s="801"/>
      <c r="BX120" s="801"/>
      <c r="BY120" s="801"/>
      <c r="BZ120" s="801"/>
      <c r="CA120" s="801">
        <v>483</v>
      </c>
      <c r="CB120" s="801"/>
      <c r="CC120" s="801"/>
      <c r="CD120" s="801"/>
      <c r="CE120" s="801"/>
      <c r="CF120" s="878">
        <v>0</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2552545</v>
      </c>
      <c r="DH120" s="830"/>
      <c r="DI120" s="830"/>
      <c r="DJ120" s="830"/>
      <c r="DK120" s="830"/>
      <c r="DL120" s="830">
        <v>2596827</v>
      </c>
      <c r="DM120" s="830"/>
      <c r="DN120" s="830"/>
      <c r="DO120" s="830"/>
      <c r="DP120" s="830"/>
      <c r="DQ120" s="830">
        <v>2555282</v>
      </c>
      <c r="DR120" s="830"/>
      <c r="DS120" s="830"/>
      <c r="DT120" s="830"/>
      <c r="DU120" s="830"/>
      <c r="DV120" s="831">
        <v>48.1</v>
      </c>
      <c r="DW120" s="831"/>
      <c r="DX120" s="831"/>
      <c r="DY120" s="831"/>
      <c r="DZ120" s="832"/>
    </row>
    <row r="121" spans="1:130" s="197" customFormat="1" ht="26.25" customHeight="1" x14ac:dyDescent="0.2">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428547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7986097</v>
      </c>
      <c r="BR121" s="888"/>
      <c r="BS121" s="888"/>
      <c r="BT121" s="888"/>
      <c r="BU121" s="888"/>
      <c r="BV121" s="888">
        <v>8352152</v>
      </c>
      <c r="BW121" s="888"/>
      <c r="BX121" s="888"/>
      <c r="BY121" s="888"/>
      <c r="BZ121" s="888"/>
      <c r="CA121" s="888">
        <v>8357327</v>
      </c>
      <c r="CB121" s="888"/>
      <c r="CC121" s="888"/>
      <c r="CD121" s="888"/>
      <c r="CE121" s="888"/>
      <c r="CF121" s="889">
        <v>157.4</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242523</v>
      </c>
      <c r="DH121" s="801"/>
      <c r="DI121" s="801"/>
      <c r="DJ121" s="801"/>
      <c r="DK121" s="801"/>
      <c r="DL121" s="801">
        <v>198714</v>
      </c>
      <c r="DM121" s="801"/>
      <c r="DN121" s="801"/>
      <c r="DO121" s="801"/>
      <c r="DP121" s="801"/>
      <c r="DQ121" s="801">
        <v>160608</v>
      </c>
      <c r="DR121" s="801"/>
      <c r="DS121" s="801"/>
      <c r="DT121" s="801"/>
      <c r="DU121" s="801"/>
      <c r="DV121" s="853">
        <v>3</v>
      </c>
      <c r="DW121" s="853"/>
      <c r="DX121" s="853"/>
      <c r="DY121" s="853"/>
      <c r="DZ121" s="854"/>
    </row>
    <row r="122" spans="1:130" s="197" customFormat="1" ht="26.25" customHeight="1" x14ac:dyDescent="0.2">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10944476</v>
      </c>
      <c r="BR122" s="870"/>
      <c r="BS122" s="870"/>
      <c r="BT122" s="870"/>
      <c r="BU122" s="870"/>
      <c r="BV122" s="870">
        <v>11702150</v>
      </c>
      <c r="BW122" s="870"/>
      <c r="BX122" s="870"/>
      <c r="BY122" s="870"/>
      <c r="BZ122" s="870"/>
      <c r="CA122" s="870">
        <v>11646030</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81503</v>
      </c>
      <c r="DH122" s="801"/>
      <c r="DI122" s="801"/>
      <c r="DJ122" s="801"/>
      <c r="DK122" s="801"/>
      <c r="DL122" s="801">
        <v>77611</v>
      </c>
      <c r="DM122" s="801"/>
      <c r="DN122" s="801"/>
      <c r="DO122" s="801"/>
      <c r="DP122" s="801"/>
      <c r="DQ122" s="801">
        <v>73648</v>
      </c>
      <c r="DR122" s="801"/>
      <c r="DS122" s="801"/>
      <c r="DT122" s="801"/>
      <c r="DU122" s="801"/>
      <c r="DV122" s="853">
        <v>1.4</v>
      </c>
      <c r="DW122" s="853"/>
      <c r="DX122" s="853"/>
      <c r="DY122" s="853"/>
      <c r="DZ122" s="854"/>
    </row>
    <row r="123" spans="1:130" s="197" customFormat="1" ht="26.25" customHeight="1" thickBot="1" x14ac:dyDescent="0.25">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34.5</v>
      </c>
      <c r="BR123" s="862"/>
      <c r="BS123" s="862"/>
      <c r="BT123" s="862"/>
      <c r="BU123" s="862"/>
      <c r="BV123" s="862">
        <v>27.6</v>
      </c>
      <c r="BW123" s="862"/>
      <c r="BX123" s="862"/>
      <c r="BY123" s="862"/>
      <c r="BZ123" s="862"/>
      <c r="CA123" s="862">
        <v>25.9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2">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5">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2">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44707</v>
      </c>
      <c r="AB126" s="814"/>
      <c r="AC126" s="814"/>
      <c r="AD126" s="814"/>
      <c r="AE126" s="815"/>
      <c r="AF126" s="816">
        <v>21099</v>
      </c>
      <c r="AG126" s="814"/>
      <c r="AH126" s="814"/>
      <c r="AI126" s="814"/>
      <c r="AJ126" s="815"/>
      <c r="AK126" s="816">
        <v>20455</v>
      </c>
      <c r="AL126" s="814"/>
      <c r="AM126" s="814"/>
      <c r="AN126" s="814"/>
      <c r="AO126" s="815"/>
      <c r="AP126" s="784">
        <v>0.4</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x14ac:dyDescent="0.25">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361</v>
      </c>
      <c r="AB127" s="814"/>
      <c r="AC127" s="814"/>
      <c r="AD127" s="814"/>
      <c r="AE127" s="815"/>
      <c r="AF127" s="816">
        <v>251</v>
      </c>
      <c r="AG127" s="814"/>
      <c r="AH127" s="814"/>
      <c r="AI127" s="814"/>
      <c r="AJ127" s="815"/>
      <c r="AK127" s="816">
        <v>241</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14.45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68</v>
      </c>
      <c r="DH127" s="850"/>
      <c r="DI127" s="850"/>
      <c r="DJ127" s="850"/>
      <c r="DK127" s="850"/>
      <c r="DL127" s="850">
        <v>35</v>
      </c>
      <c r="DM127" s="850"/>
      <c r="DN127" s="850"/>
      <c r="DO127" s="850"/>
      <c r="DP127" s="850"/>
      <c r="DQ127" s="850" t="s">
        <v>459</v>
      </c>
      <c r="DR127" s="850"/>
      <c r="DS127" s="850"/>
      <c r="DT127" s="850"/>
      <c r="DU127" s="850"/>
      <c r="DV127" s="851" t="s">
        <v>459</v>
      </c>
      <c r="DW127" s="851"/>
      <c r="DX127" s="851"/>
      <c r="DY127" s="851"/>
      <c r="DZ127" s="852"/>
    </row>
    <row r="128" spans="1:130" s="197" customFormat="1" ht="26.25" customHeight="1" x14ac:dyDescent="0.2">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24195</v>
      </c>
      <c r="AB128" s="754"/>
      <c r="AC128" s="754"/>
      <c r="AD128" s="754"/>
      <c r="AE128" s="755"/>
      <c r="AF128" s="756">
        <v>22899</v>
      </c>
      <c r="AG128" s="754"/>
      <c r="AH128" s="754"/>
      <c r="AI128" s="754"/>
      <c r="AJ128" s="755"/>
      <c r="AK128" s="756">
        <v>21394</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447</v>
      </c>
      <c r="BG128" s="821"/>
      <c r="BH128" s="821"/>
      <c r="BI128" s="821"/>
      <c r="BJ128" s="821"/>
      <c r="BK128" s="821"/>
      <c r="BL128" s="822"/>
      <c r="BM128" s="820">
        <v>19.45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5935064</v>
      </c>
      <c r="AB129" s="814"/>
      <c r="AC129" s="814"/>
      <c r="AD129" s="814"/>
      <c r="AE129" s="815"/>
      <c r="AF129" s="816">
        <v>5872178</v>
      </c>
      <c r="AG129" s="814"/>
      <c r="AH129" s="814"/>
      <c r="AI129" s="814"/>
      <c r="AJ129" s="815"/>
      <c r="AK129" s="816">
        <v>5983749</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9.1999999999999993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644885</v>
      </c>
      <c r="AB130" s="814"/>
      <c r="AC130" s="814"/>
      <c r="AD130" s="814"/>
      <c r="AE130" s="815"/>
      <c r="AF130" s="816">
        <v>678095</v>
      </c>
      <c r="AG130" s="814"/>
      <c r="AH130" s="814"/>
      <c r="AI130" s="814"/>
      <c r="AJ130" s="815"/>
      <c r="AK130" s="816">
        <v>674559</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25.9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5290179</v>
      </c>
      <c r="AB131" s="747"/>
      <c r="AC131" s="747"/>
      <c r="AD131" s="747"/>
      <c r="AE131" s="748"/>
      <c r="AF131" s="749">
        <v>5194083</v>
      </c>
      <c r="AG131" s="747"/>
      <c r="AH131" s="747"/>
      <c r="AI131" s="747"/>
      <c r="AJ131" s="748"/>
      <c r="AK131" s="749">
        <v>5309190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16.7453124</v>
      </c>
      <c r="AB132" s="770"/>
      <c r="AC132" s="770"/>
      <c r="AD132" s="770"/>
      <c r="AE132" s="771"/>
      <c r="AF132" s="772">
        <v>5.8754740730000004</v>
      </c>
      <c r="AG132" s="770"/>
      <c r="AH132" s="770"/>
      <c r="AI132" s="770"/>
      <c r="AJ132" s="771"/>
      <c r="AK132" s="772">
        <v>5.0636914480000002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11.9</v>
      </c>
      <c r="AB133" s="779"/>
      <c r="AC133" s="779"/>
      <c r="AD133" s="779"/>
      <c r="AE133" s="780"/>
      <c r="AF133" s="778">
        <v>10.6</v>
      </c>
      <c r="AG133" s="779"/>
      <c r="AH133" s="779"/>
      <c r="AI133" s="779"/>
      <c r="AJ133" s="780"/>
      <c r="AK133" s="778">
        <v>9.1999999999999993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85" zoomScaleNormal="85" zoomScaleSheetLayoutView="85" workbookViewId="0">
      <selection activeCell="K50" sqref="K50"/>
    </sheetView>
  </sheetViews>
  <sheetFormatPr defaultColWidth="0" defaultRowHeight="13.5" customHeight="1" zeroHeight="1" x14ac:dyDescent="0.2"/>
  <cols>
    <col min="1" max="36" width="9" style="242" customWidth="1"/>
    <col min="37" max="16384" width="9" style="241" hidden="1"/>
  </cols>
  <sheetData>
    <row r="1" spans="2:36"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70" zoomScaleNormal="70" zoomScaleSheetLayoutView="55" workbookViewId="0"/>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row r="3" spans="1:34" ht="13.2" x14ac:dyDescent="0.2"/>
    <row r="4" spans="1:34" ht="13.2" x14ac:dyDescent="0.2">
      <c r="R4" s="241"/>
      <c r="S4" s="241"/>
      <c r="T4" s="241"/>
      <c r="U4" s="241"/>
      <c r="V4" s="241"/>
      <c r="W4" s="241"/>
      <c r="X4" s="241"/>
      <c r="Y4" s="241"/>
      <c r="Z4" s="241"/>
      <c r="AA4" s="241"/>
      <c r="AB4" s="241"/>
      <c r="AC4" s="241"/>
      <c r="AD4" s="241"/>
      <c r="AE4" s="241"/>
      <c r="AF4" s="241"/>
      <c r="AG4" s="241"/>
      <c r="AH4" s="241"/>
    </row>
    <row r="5" spans="1:34" ht="13.2" x14ac:dyDescent="0.2">
      <c r="R5" s="241"/>
      <c r="S5" s="241"/>
      <c r="T5" s="241"/>
      <c r="U5" s="241"/>
      <c r="V5" s="241"/>
      <c r="W5" s="241"/>
      <c r="X5" s="241"/>
      <c r="Y5" s="241"/>
      <c r="Z5" s="241"/>
      <c r="AA5" s="241"/>
      <c r="AB5" s="241"/>
      <c r="AC5" s="241"/>
      <c r="AD5" s="241"/>
      <c r="AE5" s="241"/>
      <c r="AF5" s="241"/>
      <c r="AG5" s="241"/>
      <c r="AH5" s="241"/>
    </row>
    <row r="6" spans="1:34" ht="13.2" x14ac:dyDescent="0.2"/>
    <row r="7" spans="1:34" ht="13.2" x14ac:dyDescent="0.2"/>
    <row r="8" spans="1:34" ht="13.2" x14ac:dyDescent="0.2"/>
    <row r="9" spans="1:34" ht="13.2" x14ac:dyDescent="0.2"/>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85" zoomScaleSheetLayoutView="85" workbookViewId="0">
      <selection activeCell="F62" sqref="F62"/>
    </sheetView>
  </sheetViews>
  <sheetFormatPr defaultColWidth="0" defaultRowHeight="13.5" customHeight="1" zeroHeight="1" x14ac:dyDescent="0.2"/>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472</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473</v>
      </c>
      <c r="H6" s="249"/>
      <c r="I6" s="249"/>
      <c r="J6" s="249"/>
      <c r="K6" s="244"/>
      <c r="L6" s="244"/>
      <c r="M6" s="244"/>
      <c r="N6" s="244"/>
    </row>
    <row r="7" spans="1:16" ht="13.2" x14ac:dyDescent="0.2">
      <c r="A7" s="248"/>
      <c r="B7" s="244"/>
      <c r="C7" s="244"/>
      <c r="D7" s="244"/>
      <c r="E7" s="244"/>
      <c r="F7" s="244"/>
      <c r="G7" s="251"/>
      <c r="H7" s="252"/>
      <c r="I7" s="252"/>
      <c r="J7" s="253"/>
      <c r="K7" s="1149" t="s">
        <v>474</v>
      </c>
      <c r="L7" s="254"/>
      <c r="M7" s="255" t="s">
        <v>475</v>
      </c>
      <c r="N7" s="256"/>
    </row>
    <row r="8" spans="1:16" ht="13.2" x14ac:dyDescent="0.2">
      <c r="A8" s="248"/>
      <c r="B8" s="244"/>
      <c r="C8" s="244"/>
      <c r="D8" s="244"/>
      <c r="E8" s="244"/>
      <c r="F8" s="244"/>
      <c r="G8" s="257"/>
      <c r="H8" s="258"/>
      <c r="I8" s="258"/>
      <c r="J8" s="259"/>
      <c r="K8" s="1150"/>
      <c r="L8" s="260" t="s">
        <v>476</v>
      </c>
      <c r="M8" s="261" t="s">
        <v>477</v>
      </c>
      <c r="N8" s="262" t="s">
        <v>478</v>
      </c>
    </row>
    <row r="9" spans="1:16" ht="13.2" x14ac:dyDescent="0.2">
      <c r="A9" s="248"/>
      <c r="B9" s="244"/>
      <c r="C9" s="244"/>
      <c r="D9" s="244"/>
      <c r="E9" s="244"/>
      <c r="F9" s="244"/>
      <c r="G9" s="1163" t="s">
        <v>479</v>
      </c>
      <c r="H9" s="1164"/>
      <c r="I9" s="1164"/>
      <c r="J9" s="1165"/>
      <c r="K9" s="263">
        <v>1206628</v>
      </c>
      <c r="L9" s="264">
        <v>38444</v>
      </c>
      <c r="M9" s="265">
        <v>64158</v>
      </c>
      <c r="N9" s="266">
        <v>-40.1</v>
      </c>
    </row>
    <row r="10" spans="1:16" ht="13.2" x14ac:dyDescent="0.2">
      <c r="A10" s="248"/>
      <c r="B10" s="244"/>
      <c r="C10" s="244"/>
      <c r="D10" s="244"/>
      <c r="E10" s="244"/>
      <c r="F10" s="244"/>
      <c r="G10" s="1163" t="s">
        <v>480</v>
      </c>
      <c r="H10" s="1164"/>
      <c r="I10" s="1164"/>
      <c r="J10" s="1165"/>
      <c r="K10" s="267">
        <v>104182</v>
      </c>
      <c r="L10" s="268">
        <v>3319</v>
      </c>
      <c r="M10" s="269">
        <v>6725</v>
      </c>
      <c r="N10" s="270">
        <v>-50.6</v>
      </c>
    </row>
    <row r="11" spans="1:16" ht="13.5" customHeight="1" x14ac:dyDescent="0.2">
      <c r="A11" s="248"/>
      <c r="B11" s="244"/>
      <c r="C11" s="244"/>
      <c r="D11" s="244"/>
      <c r="E11" s="244"/>
      <c r="F11" s="244"/>
      <c r="G11" s="1163" t="s">
        <v>481</v>
      </c>
      <c r="H11" s="1164"/>
      <c r="I11" s="1164"/>
      <c r="J11" s="1165"/>
      <c r="K11" s="267">
        <v>444602</v>
      </c>
      <c r="L11" s="268">
        <v>14165</v>
      </c>
      <c r="M11" s="269">
        <v>8931</v>
      </c>
      <c r="N11" s="270">
        <v>58.6</v>
      </c>
    </row>
    <row r="12" spans="1:16" ht="13.5" customHeight="1" x14ac:dyDescent="0.2">
      <c r="A12" s="248"/>
      <c r="B12" s="244"/>
      <c r="C12" s="244"/>
      <c r="D12" s="244"/>
      <c r="E12" s="244"/>
      <c r="F12" s="244"/>
      <c r="G12" s="1163" t="s">
        <v>482</v>
      </c>
      <c r="H12" s="1164"/>
      <c r="I12" s="1164"/>
      <c r="J12" s="1165"/>
      <c r="K12" s="267" t="s">
        <v>483</v>
      </c>
      <c r="L12" s="268" t="s">
        <v>483</v>
      </c>
      <c r="M12" s="269">
        <v>335</v>
      </c>
      <c r="N12" s="270" t="s">
        <v>483</v>
      </c>
    </row>
    <row r="13" spans="1:16" ht="13.5" customHeight="1" x14ac:dyDescent="0.2">
      <c r="A13" s="248"/>
      <c r="B13" s="244"/>
      <c r="C13" s="244"/>
      <c r="D13" s="244"/>
      <c r="E13" s="244"/>
      <c r="F13" s="244"/>
      <c r="G13" s="1163" t="s">
        <v>484</v>
      </c>
      <c r="H13" s="1164"/>
      <c r="I13" s="1164"/>
      <c r="J13" s="1165"/>
      <c r="K13" s="267" t="s">
        <v>483</v>
      </c>
      <c r="L13" s="268" t="s">
        <v>483</v>
      </c>
      <c r="M13" s="269">
        <v>14</v>
      </c>
      <c r="N13" s="270" t="s">
        <v>483</v>
      </c>
    </row>
    <row r="14" spans="1:16" ht="13.5" customHeight="1" x14ac:dyDescent="0.2">
      <c r="A14" s="248"/>
      <c r="B14" s="244"/>
      <c r="C14" s="244"/>
      <c r="D14" s="244"/>
      <c r="E14" s="244"/>
      <c r="F14" s="244"/>
      <c r="G14" s="1163" t="s">
        <v>485</v>
      </c>
      <c r="H14" s="1164"/>
      <c r="I14" s="1164"/>
      <c r="J14" s="1165"/>
      <c r="K14" s="267">
        <v>133765</v>
      </c>
      <c r="L14" s="268">
        <v>4262</v>
      </c>
      <c r="M14" s="269">
        <v>2685</v>
      </c>
      <c r="N14" s="270">
        <v>58.7</v>
      </c>
    </row>
    <row r="15" spans="1:16" ht="13.5" customHeight="1" x14ac:dyDescent="0.2">
      <c r="A15" s="248"/>
      <c r="B15" s="244"/>
      <c r="C15" s="244"/>
      <c r="D15" s="244"/>
      <c r="E15" s="244"/>
      <c r="F15" s="244"/>
      <c r="G15" s="1163" t="s">
        <v>486</v>
      </c>
      <c r="H15" s="1164"/>
      <c r="I15" s="1164"/>
      <c r="J15" s="1165"/>
      <c r="K15" s="267">
        <v>22030</v>
      </c>
      <c r="L15" s="268">
        <v>702</v>
      </c>
      <c r="M15" s="269">
        <v>1293</v>
      </c>
      <c r="N15" s="270">
        <v>-45.7</v>
      </c>
    </row>
    <row r="16" spans="1:16" ht="13.2" x14ac:dyDescent="0.2">
      <c r="A16" s="248"/>
      <c r="B16" s="244"/>
      <c r="C16" s="244"/>
      <c r="D16" s="244"/>
      <c r="E16" s="244"/>
      <c r="F16" s="244"/>
      <c r="G16" s="1166" t="s">
        <v>487</v>
      </c>
      <c r="H16" s="1167"/>
      <c r="I16" s="1167"/>
      <c r="J16" s="1168"/>
      <c r="K16" s="268">
        <v>-133796</v>
      </c>
      <c r="L16" s="268">
        <v>-4263</v>
      </c>
      <c r="M16" s="269">
        <v>-6126</v>
      </c>
      <c r="N16" s="270">
        <v>-30.4</v>
      </c>
    </row>
    <row r="17" spans="1:16" ht="13.2" x14ac:dyDescent="0.2">
      <c r="A17" s="248"/>
      <c r="B17" s="244"/>
      <c r="C17" s="244"/>
      <c r="D17" s="244"/>
      <c r="E17" s="244"/>
      <c r="F17" s="244"/>
      <c r="G17" s="1166" t="s">
        <v>166</v>
      </c>
      <c r="H17" s="1167"/>
      <c r="I17" s="1167"/>
      <c r="J17" s="1168"/>
      <c r="K17" s="268">
        <v>1777411</v>
      </c>
      <c r="L17" s="268">
        <v>56629</v>
      </c>
      <c r="M17" s="269">
        <v>78014</v>
      </c>
      <c r="N17" s="270">
        <v>-27.4</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488</v>
      </c>
      <c r="H19" s="244"/>
      <c r="I19" s="244"/>
      <c r="J19" s="244"/>
      <c r="K19" s="244"/>
      <c r="L19" s="244"/>
      <c r="M19" s="244"/>
      <c r="N19" s="244"/>
    </row>
    <row r="20" spans="1:16" ht="13.2" x14ac:dyDescent="0.2">
      <c r="A20" s="248"/>
      <c r="B20" s="244"/>
      <c r="C20" s="244"/>
      <c r="D20" s="244"/>
      <c r="E20" s="244"/>
      <c r="F20" s="244"/>
      <c r="G20" s="272"/>
      <c r="H20" s="273"/>
      <c r="I20" s="273"/>
      <c r="J20" s="274"/>
      <c r="K20" s="275" t="s">
        <v>489</v>
      </c>
      <c r="L20" s="276" t="s">
        <v>490</v>
      </c>
      <c r="M20" s="277" t="s">
        <v>491</v>
      </c>
      <c r="N20" s="278"/>
    </row>
    <row r="21" spans="1:16" s="284" customFormat="1" ht="13.2" x14ac:dyDescent="0.2">
      <c r="A21" s="279"/>
      <c r="B21" s="249"/>
      <c r="C21" s="249"/>
      <c r="D21" s="249"/>
      <c r="E21" s="249"/>
      <c r="F21" s="249"/>
      <c r="G21" s="1160" t="s">
        <v>492</v>
      </c>
      <c r="H21" s="1161"/>
      <c r="I21" s="1161"/>
      <c r="J21" s="1162"/>
      <c r="K21" s="280">
        <v>4.62</v>
      </c>
      <c r="L21" s="281">
        <v>7.49</v>
      </c>
      <c r="M21" s="282">
        <v>-2.87</v>
      </c>
      <c r="N21" s="249"/>
      <c r="O21" s="283"/>
      <c r="P21" s="279"/>
    </row>
    <row r="22" spans="1:16" s="284" customFormat="1" ht="13.2" x14ac:dyDescent="0.2">
      <c r="A22" s="279"/>
      <c r="B22" s="249"/>
      <c r="C22" s="249"/>
      <c r="D22" s="249"/>
      <c r="E22" s="249"/>
      <c r="F22" s="249"/>
      <c r="G22" s="1160" t="s">
        <v>493</v>
      </c>
      <c r="H22" s="1161"/>
      <c r="I22" s="1161"/>
      <c r="J22" s="1162"/>
      <c r="K22" s="285">
        <v>98.7</v>
      </c>
      <c r="L22" s="286">
        <v>97.3</v>
      </c>
      <c r="M22" s="287">
        <v>1.4</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t="s">
        <v>494</v>
      </c>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495</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496</v>
      </c>
      <c r="H29" s="249"/>
      <c r="I29" s="249"/>
      <c r="J29" s="249"/>
      <c r="K29" s="244"/>
      <c r="L29" s="244"/>
      <c r="M29" s="244"/>
      <c r="N29" s="244"/>
      <c r="O29" s="293"/>
    </row>
    <row r="30" spans="1:16" ht="13.2" x14ac:dyDescent="0.2">
      <c r="A30" s="248"/>
      <c r="B30" s="244"/>
      <c r="C30" s="244"/>
      <c r="D30" s="244"/>
      <c r="E30" s="244"/>
      <c r="F30" s="244"/>
      <c r="G30" s="251"/>
      <c r="H30" s="252"/>
      <c r="I30" s="252"/>
      <c r="J30" s="253"/>
      <c r="K30" s="1149" t="s">
        <v>474</v>
      </c>
      <c r="L30" s="254"/>
      <c r="M30" s="255" t="s">
        <v>475</v>
      </c>
      <c r="N30" s="256"/>
    </row>
    <row r="31" spans="1:16" ht="13.2" x14ac:dyDescent="0.2">
      <c r="A31" s="248"/>
      <c r="B31" s="244"/>
      <c r="C31" s="244"/>
      <c r="D31" s="244"/>
      <c r="E31" s="244"/>
      <c r="F31" s="244"/>
      <c r="G31" s="257"/>
      <c r="H31" s="258"/>
      <c r="I31" s="258"/>
      <c r="J31" s="259"/>
      <c r="K31" s="1150"/>
      <c r="L31" s="260" t="s">
        <v>476</v>
      </c>
      <c r="M31" s="261" t="s">
        <v>477</v>
      </c>
      <c r="N31" s="262" t="s">
        <v>478</v>
      </c>
    </row>
    <row r="32" spans="1:16" ht="27" customHeight="1" x14ac:dyDescent="0.2">
      <c r="A32" s="248"/>
      <c r="B32" s="244"/>
      <c r="C32" s="244"/>
      <c r="D32" s="244"/>
      <c r="E32" s="244"/>
      <c r="F32" s="244"/>
      <c r="G32" s="1151" t="s">
        <v>497</v>
      </c>
      <c r="H32" s="1152"/>
      <c r="I32" s="1152"/>
      <c r="J32" s="1153"/>
      <c r="K32" s="294">
        <v>671635</v>
      </c>
      <c r="L32" s="294">
        <v>21399</v>
      </c>
      <c r="M32" s="295">
        <v>34910</v>
      </c>
      <c r="N32" s="296">
        <v>-38.700000000000003</v>
      </c>
    </row>
    <row r="33" spans="1:16" ht="13.5" customHeight="1" x14ac:dyDescent="0.2">
      <c r="A33" s="248"/>
      <c r="B33" s="244"/>
      <c r="C33" s="244"/>
      <c r="D33" s="244"/>
      <c r="E33" s="244"/>
      <c r="F33" s="244"/>
      <c r="G33" s="1151" t="s">
        <v>498</v>
      </c>
      <c r="H33" s="1152"/>
      <c r="I33" s="1152"/>
      <c r="J33" s="1153"/>
      <c r="K33" s="294" t="s">
        <v>483</v>
      </c>
      <c r="L33" s="294" t="s">
        <v>483</v>
      </c>
      <c r="M33" s="295" t="s">
        <v>483</v>
      </c>
      <c r="N33" s="296" t="s">
        <v>483</v>
      </c>
    </row>
    <row r="34" spans="1:16" ht="27" customHeight="1" x14ac:dyDescent="0.2">
      <c r="A34" s="248"/>
      <c r="B34" s="244"/>
      <c r="C34" s="244"/>
      <c r="D34" s="244"/>
      <c r="E34" s="244"/>
      <c r="F34" s="244"/>
      <c r="G34" s="1151" t="s">
        <v>499</v>
      </c>
      <c r="H34" s="1152"/>
      <c r="I34" s="1152"/>
      <c r="J34" s="1153"/>
      <c r="K34" s="294" t="s">
        <v>483</v>
      </c>
      <c r="L34" s="294" t="s">
        <v>483</v>
      </c>
      <c r="M34" s="295" t="s">
        <v>483</v>
      </c>
      <c r="N34" s="296" t="s">
        <v>483</v>
      </c>
    </row>
    <row r="35" spans="1:16" ht="27" customHeight="1" x14ac:dyDescent="0.2">
      <c r="A35" s="248"/>
      <c r="B35" s="244"/>
      <c r="C35" s="244"/>
      <c r="D35" s="244"/>
      <c r="E35" s="244"/>
      <c r="F35" s="244"/>
      <c r="G35" s="1151" t="s">
        <v>500</v>
      </c>
      <c r="H35" s="1152"/>
      <c r="I35" s="1152"/>
      <c r="J35" s="1153"/>
      <c r="K35" s="294">
        <v>154680</v>
      </c>
      <c r="L35" s="294">
        <v>4928</v>
      </c>
      <c r="M35" s="295">
        <v>14021</v>
      </c>
      <c r="N35" s="296">
        <v>-64.900000000000006</v>
      </c>
    </row>
    <row r="36" spans="1:16" ht="27" customHeight="1" x14ac:dyDescent="0.2">
      <c r="A36" s="248"/>
      <c r="B36" s="244"/>
      <c r="C36" s="244"/>
      <c r="D36" s="244"/>
      <c r="E36" s="244"/>
      <c r="F36" s="244"/>
      <c r="G36" s="1151" t="s">
        <v>501</v>
      </c>
      <c r="H36" s="1152"/>
      <c r="I36" s="1152"/>
      <c r="J36" s="1153"/>
      <c r="K36" s="294">
        <v>117783</v>
      </c>
      <c r="L36" s="294">
        <v>3753</v>
      </c>
      <c r="M36" s="295">
        <v>2867</v>
      </c>
      <c r="N36" s="296">
        <v>30.9</v>
      </c>
    </row>
    <row r="37" spans="1:16" ht="13.5" customHeight="1" x14ac:dyDescent="0.2">
      <c r="A37" s="248"/>
      <c r="B37" s="244"/>
      <c r="C37" s="244"/>
      <c r="D37" s="244"/>
      <c r="E37" s="244"/>
      <c r="F37" s="244"/>
      <c r="G37" s="1151" t="s">
        <v>502</v>
      </c>
      <c r="H37" s="1152"/>
      <c r="I37" s="1152"/>
      <c r="J37" s="1153"/>
      <c r="K37" s="294">
        <v>20696</v>
      </c>
      <c r="L37" s="294">
        <v>659</v>
      </c>
      <c r="M37" s="295">
        <v>917</v>
      </c>
      <c r="N37" s="296">
        <v>-28.1</v>
      </c>
    </row>
    <row r="38" spans="1:16" ht="27" customHeight="1" x14ac:dyDescent="0.2">
      <c r="A38" s="248"/>
      <c r="B38" s="244"/>
      <c r="C38" s="244"/>
      <c r="D38" s="244"/>
      <c r="E38" s="244"/>
      <c r="F38" s="244"/>
      <c r="G38" s="1154" t="s">
        <v>503</v>
      </c>
      <c r="H38" s="1155"/>
      <c r="I38" s="1155"/>
      <c r="J38" s="1156"/>
      <c r="K38" s="297" t="s">
        <v>483</v>
      </c>
      <c r="L38" s="297" t="s">
        <v>483</v>
      </c>
      <c r="M38" s="298">
        <v>2</v>
      </c>
      <c r="N38" s="299" t="s">
        <v>483</v>
      </c>
      <c r="O38" s="293"/>
    </row>
    <row r="39" spans="1:16" ht="13.2" x14ac:dyDescent="0.2">
      <c r="A39" s="248"/>
      <c r="B39" s="244"/>
      <c r="C39" s="244"/>
      <c r="D39" s="244"/>
      <c r="E39" s="244"/>
      <c r="F39" s="244"/>
      <c r="G39" s="1154" t="s">
        <v>504</v>
      </c>
      <c r="H39" s="1155"/>
      <c r="I39" s="1155"/>
      <c r="J39" s="1156"/>
      <c r="K39" s="300">
        <v>-21394</v>
      </c>
      <c r="L39" s="300">
        <v>-682</v>
      </c>
      <c r="M39" s="301">
        <v>-3077</v>
      </c>
      <c r="N39" s="302">
        <v>-77.8</v>
      </c>
      <c r="O39" s="293"/>
    </row>
    <row r="40" spans="1:16" ht="27" customHeight="1" x14ac:dyDescent="0.2">
      <c r="A40" s="248"/>
      <c r="B40" s="244"/>
      <c r="C40" s="244"/>
      <c r="D40" s="244"/>
      <c r="E40" s="244"/>
      <c r="F40" s="244"/>
      <c r="G40" s="1151" t="s">
        <v>505</v>
      </c>
      <c r="H40" s="1152"/>
      <c r="I40" s="1152"/>
      <c r="J40" s="1153"/>
      <c r="K40" s="300">
        <v>-674559</v>
      </c>
      <c r="L40" s="300">
        <v>-21492</v>
      </c>
      <c r="M40" s="301">
        <v>-35137</v>
      </c>
      <c r="N40" s="302">
        <v>-38.799999999999997</v>
      </c>
      <c r="O40" s="293"/>
    </row>
    <row r="41" spans="1:16" ht="13.2" x14ac:dyDescent="0.2">
      <c r="A41" s="248"/>
      <c r="B41" s="244"/>
      <c r="C41" s="244"/>
      <c r="D41" s="244"/>
      <c r="E41" s="244"/>
      <c r="F41" s="244"/>
      <c r="G41" s="1157" t="s">
        <v>277</v>
      </c>
      <c r="H41" s="1158"/>
      <c r="I41" s="1158"/>
      <c r="J41" s="1159"/>
      <c r="K41" s="294">
        <v>268841</v>
      </c>
      <c r="L41" s="300">
        <v>8565</v>
      </c>
      <c r="M41" s="301">
        <v>14503</v>
      </c>
      <c r="N41" s="302">
        <v>-40.9</v>
      </c>
      <c r="O41" s="293"/>
    </row>
    <row r="42" spans="1:16" ht="13.2" x14ac:dyDescent="0.2">
      <c r="A42" s="248"/>
      <c r="B42" s="244"/>
      <c r="C42" s="244"/>
      <c r="D42" s="244"/>
      <c r="E42" s="244"/>
      <c r="F42" s="244"/>
      <c r="G42" s="303" t="s">
        <v>506</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507</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508</v>
      </c>
      <c r="H48" s="308"/>
      <c r="I48" s="308"/>
      <c r="J48" s="308"/>
      <c r="K48" s="308"/>
      <c r="L48" s="308"/>
      <c r="M48" s="309"/>
      <c r="N48" s="308"/>
    </row>
    <row r="49" spans="1:14" ht="13.5" customHeight="1" x14ac:dyDescent="0.2">
      <c r="A49" s="248"/>
      <c r="B49" s="244"/>
      <c r="C49" s="244"/>
      <c r="D49" s="244"/>
      <c r="E49" s="244"/>
      <c r="F49" s="244"/>
      <c r="G49" s="310"/>
      <c r="H49" s="311"/>
      <c r="I49" s="1144" t="s">
        <v>474</v>
      </c>
      <c r="J49" s="1146" t="s">
        <v>509</v>
      </c>
      <c r="K49" s="1147"/>
      <c r="L49" s="1147"/>
      <c r="M49" s="1147"/>
      <c r="N49" s="1148"/>
    </row>
    <row r="50" spans="1:14" ht="13.2" x14ac:dyDescent="0.2">
      <c r="A50" s="248"/>
      <c r="B50" s="244"/>
      <c r="C50" s="244"/>
      <c r="D50" s="244"/>
      <c r="E50" s="244"/>
      <c r="F50" s="244"/>
      <c r="G50" s="312"/>
      <c r="H50" s="313"/>
      <c r="I50" s="1145"/>
      <c r="J50" s="314" t="s">
        <v>510</v>
      </c>
      <c r="K50" s="315" t="s">
        <v>511</v>
      </c>
      <c r="L50" s="316" t="s">
        <v>512</v>
      </c>
      <c r="M50" s="317" t="s">
        <v>513</v>
      </c>
      <c r="N50" s="318" t="s">
        <v>514</v>
      </c>
    </row>
    <row r="51" spans="1:14" ht="13.2" x14ac:dyDescent="0.2">
      <c r="A51" s="248"/>
      <c r="B51" s="244"/>
      <c r="C51" s="244"/>
      <c r="D51" s="244"/>
      <c r="E51" s="244"/>
      <c r="F51" s="244"/>
      <c r="G51" s="310" t="s">
        <v>515</v>
      </c>
      <c r="H51" s="311"/>
      <c r="I51" s="319">
        <v>423536</v>
      </c>
      <c r="J51" s="320">
        <v>13798</v>
      </c>
      <c r="K51" s="321">
        <v>-17.3</v>
      </c>
      <c r="L51" s="322">
        <v>51262</v>
      </c>
      <c r="M51" s="323">
        <v>-13.6</v>
      </c>
      <c r="N51" s="324">
        <v>-3.7</v>
      </c>
    </row>
    <row r="52" spans="1:14" ht="13.2" x14ac:dyDescent="0.2">
      <c r="A52" s="248"/>
      <c r="B52" s="244"/>
      <c r="C52" s="244"/>
      <c r="D52" s="244"/>
      <c r="E52" s="244"/>
      <c r="F52" s="244"/>
      <c r="G52" s="325"/>
      <c r="H52" s="326" t="s">
        <v>516</v>
      </c>
      <c r="I52" s="327">
        <v>267809</v>
      </c>
      <c r="J52" s="328">
        <v>8725</v>
      </c>
      <c r="K52" s="329">
        <v>-45.5</v>
      </c>
      <c r="L52" s="330">
        <v>25630</v>
      </c>
      <c r="M52" s="331">
        <v>-24.8</v>
      </c>
      <c r="N52" s="332">
        <v>-20.7</v>
      </c>
    </row>
    <row r="53" spans="1:14" ht="13.2" x14ac:dyDescent="0.2">
      <c r="A53" s="248"/>
      <c r="B53" s="244"/>
      <c r="C53" s="244"/>
      <c r="D53" s="244"/>
      <c r="E53" s="244"/>
      <c r="F53" s="244"/>
      <c r="G53" s="310" t="s">
        <v>517</v>
      </c>
      <c r="H53" s="311"/>
      <c r="I53" s="319">
        <v>913649</v>
      </c>
      <c r="J53" s="320">
        <v>28822</v>
      </c>
      <c r="K53" s="321">
        <v>108.9</v>
      </c>
      <c r="L53" s="322">
        <v>48407</v>
      </c>
      <c r="M53" s="323">
        <v>-5.6</v>
      </c>
      <c r="N53" s="324">
        <v>114.5</v>
      </c>
    </row>
    <row r="54" spans="1:14" ht="13.2" x14ac:dyDescent="0.2">
      <c r="A54" s="248"/>
      <c r="B54" s="244"/>
      <c r="C54" s="244"/>
      <c r="D54" s="244"/>
      <c r="E54" s="244"/>
      <c r="F54" s="244"/>
      <c r="G54" s="325"/>
      <c r="H54" s="326" t="s">
        <v>516</v>
      </c>
      <c r="I54" s="327">
        <v>402008</v>
      </c>
      <c r="J54" s="328">
        <v>12682</v>
      </c>
      <c r="K54" s="329">
        <v>45.4</v>
      </c>
      <c r="L54" s="330">
        <v>23914</v>
      </c>
      <c r="M54" s="331">
        <v>-6.7</v>
      </c>
      <c r="N54" s="332">
        <v>52.1</v>
      </c>
    </row>
    <row r="55" spans="1:14" ht="13.2" x14ac:dyDescent="0.2">
      <c r="A55" s="248"/>
      <c r="B55" s="244"/>
      <c r="C55" s="244"/>
      <c r="D55" s="244"/>
      <c r="E55" s="244"/>
      <c r="F55" s="244"/>
      <c r="G55" s="310" t="s">
        <v>518</v>
      </c>
      <c r="H55" s="311"/>
      <c r="I55" s="319">
        <v>1856441</v>
      </c>
      <c r="J55" s="320">
        <v>58767</v>
      </c>
      <c r="K55" s="321">
        <v>103.9</v>
      </c>
      <c r="L55" s="322">
        <v>69477</v>
      </c>
      <c r="M55" s="323">
        <v>43.5</v>
      </c>
      <c r="N55" s="324">
        <v>60.4</v>
      </c>
    </row>
    <row r="56" spans="1:14" ht="13.2" x14ac:dyDescent="0.2">
      <c r="A56" s="248"/>
      <c r="B56" s="244"/>
      <c r="C56" s="244"/>
      <c r="D56" s="244"/>
      <c r="E56" s="244"/>
      <c r="F56" s="244"/>
      <c r="G56" s="325"/>
      <c r="H56" s="326" t="s">
        <v>516</v>
      </c>
      <c r="I56" s="327">
        <v>488918</v>
      </c>
      <c r="J56" s="328">
        <v>15477</v>
      </c>
      <c r="K56" s="329">
        <v>22</v>
      </c>
      <c r="L56" s="330">
        <v>31528</v>
      </c>
      <c r="M56" s="331">
        <v>31.8</v>
      </c>
      <c r="N56" s="332">
        <v>-9.8000000000000007</v>
      </c>
    </row>
    <row r="57" spans="1:14" ht="13.2" x14ac:dyDescent="0.2">
      <c r="A57" s="248"/>
      <c r="B57" s="244"/>
      <c r="C57" s="244"/>
      <c r="D57" s="244"/>
      <c r="E57" s="244"/>
      <c r="F57" s="244"/>
      <c r="G57" s="310" t="s">
        <v>519</v>
      </c>
      <c r="H57" s="311"/>
      <c r="I57" s="319">
        <v>883636</v>
      </c>
      <c r="J57" s="320">
        <v>28046</v>
      </c>
      <c r="K57" s="321">
        <v>-52.3</v>
      </c>
      <c r="L57" s="322">
        <v>59668</v>
      </c>
      <c r="M57" s="323">
        <v>-14.1</v>
      </c>
      <c r="N57" s="324">
        <v>-38.200000000000003</v>
      </c>
    </row>
    <row r="58" spans="1:14" ht="13.2" x14ac:dyDescent="0.2">
      <c r="A58" s="248"/>
      <c r="B58" s="244"/>
      <c r="C58" s="244"/>
      <c r="D58" s="244"/>
      <c r="E58" s="244"/>
      <c r="F58" s="244"/>
      <c r="G58" s="325"/>
      <c r="H58" s="326" t="s">
        <v>516</v>
      </c>
      <c r="I58" s="327">
        <v>742359</v>
      </c>
      <c r="J58" s="328">
        <v>23562</v>
      </c>
      <c r="K58" s="329">
        <v>52.2</v>
      </c>
      <c r="L58" s="330">
        <v>31515</v>
      </c>
      <c r="M58" s="331">
        <v>0</v>
      </c>
      <c r="N58" s="332">
        <v>52.2</v>
      </c>
    </row>
    <row r="59" spans="1:14" ht="13.2" x14ac:dyDescent="0.2">
      <c r="A59" s="248"/>
      <c r="B59" s="244"/>
      <c r="C59" s="244"/>
      <c r="D59" s="244"/>
      <c r="E59" s="244"/>
      <c r="F59" s="244"/>
      <c r="G59" s="310" t="s">
        <v>520</v>
      </c>
      <c r="H59" s="311"/>
      <c r="I59" s="319">
        <v>1240460</v>
      </c>
      <c r="J59" s="320">
        <v>39521</v>
      </c>
      <c r="K59" s="321">
        <v>40.9</v>
      </c>
      <c r="L59" s="322">
        <v>56894</v>
      </c>
      <c r="M59" s="323">
        <v>-4.5999999999999996</v>
      </c>
      <c r="N59" s="324">
        <v>45.5</v>
      </c>
    </row>
    <row r="60" spans="1:14" ht="13.2" x14ac:dyDescent="0.2">
      <c r="A60" s="248"/>
      <c r="B60" s="244"/>
      <c r="C60" s="244"/>
      <c r="D60" s="244"/>
      <c r="E60" s="244"/>
      <c r="F60" s="244"/>
      <c r="G60" s="325"/>
      <c r="H60" s="326" t="s">
        <v>516</v>
      </c>
      <c r="I60" s="333">
        <v>817957</v>
      </c>
      <c r="J60" s="328">
        <v>26060</v>
      </c>
      <c r="K60" s="329">
        <v>10.6</v>
      </c>
      <c r="L60" s="330">
        <v>32548</v>
      </c>
      <c r="M60" s="331">
        <v>3.3</v>
      </c>
      <c r="N60" s="332">
        <v>7.3</v>
      </c>
    </row>
    <row r="61" spans="1:14" ht="13.2" x14ac:dyDescent="0.2">
      <c r="A61" s="248"/>
      <c r="B61" s="244"/>
      <c r="C61" s="244"/>
      <c r="D61" s="244"/>
      <c r="E61" s="244"/>
      <c r="F61" s="244"/>
      <c r="G61" s="310" t="s">
        <v>521</v>
      </c>
      <c r="H61" s="334"/>
      <c r="I61" s="335">
        <v>1063544</v>
      </c>
      <c r="J61" s="336">
        <v>33791</v>
      </c>
      <c r="K61" s="337">
        <v>36.799999999999997</v>
      </c>
      <c r="L61" s="338">
        <v>57142</v>
      </c>
      <c r="M61" s="339">
        <v>1.1000000000000001</v>
      </c>
      <c r="N61" s="324">
        <v>35.700000000000003</v>
      </c>
    </row>
    <row r="62" spans="1:14" ht="13.2" x14ac:dyDescent="0.2">
      <c r="A62" s="248"/>
      <c r="B62" s="244"/>
      <c r="C62" s="244"/>
      <c r="D62" s="244"/>
      <c r="E62" s="244"/>
      <c r="F62" s="244"/>
      <c r="G62" s="325"/>
      <c r="H62" s="326" t="s">
        <v>516</v>
      </c>
      <c r="I62" s="327">
        <v>543810</v>
      </c>
      <c r="J62" s="328">
        <v>17301</v>
      </c>
      <c r="K62" s="329">
        <v>16.899999999999999</v>
      </c>
      <c r="L62" s="330">
        <v>29027</v>
      </c>
      <c r="M62" s="331">
        <v>0.7</v>
      </c>
      <c r="N62" s="332">
        <v>16.2</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85" zoomScaleNormal="85" zoomScaleSheetLayoutView="55" workbookViewId="0">
      <selection activeCell="Q87" sqref="Q87"/>
    </sheetView>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B2" s="241"/>
      <c r="T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3" zoomScale="55" zoomScaleNormal="55" zoomScaleSheetLayoutView="55" workbookViewId="0">
      <selection activeCell="AG92" sqref="AG92"/>
    </sheetView>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c r="B2" s="241"/>
      <c r="T2" s="241"/>
    </row>
    <row r="3" spans="1: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x14ac:dyDescent="0.2"/>
    <row r="5" spans="1:34" ht="13.2" x14ac:dyDescent="0.2"/>
    <row r="6" spans="1:34" ht="13.2" x14ac:dyDescent="0.2"/>
    <row r="7" spans="1:34" ht="13.2" x14ac:dyDescent="0.2"/>
    <row r="8" spans="1:34" ht="13.2" x14ac:dyDescent="0.2"/>
    <row r="9" spans="1:34" ht="13.2" x14ac:dyDescent="0.2">
      <c r="AH9" s="24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election activeCell="J48" sqref="J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2">
      <c r="B47" s="10"/>
      <c r="C47" s="1169" t="s">
        <v>3</v>
      </c>
      <c r="D47" s="1169"/>
      <c r="E47" s="1170"/>
      <c r="F47" s="11">
        <v>18.61</v>
      </c>
      <c r="G47" s="12">
        <v>22.13</v>
      </c>
      <c r="H47" s="12">
        <v>18.12</v>
      </c>
      <c r="I47" s="12">
        <v>18.649999999999999</v>
      </c>
      <c r="J47" s="13">
        <v>17.149999999999999</v>
      </c>
    </row>
    <row r="48" spans="2:10" ht="57.75" customHeight="1" x14ac:dyDescent="0.2">
      <c r="B48" s="14"/>
      <c r="C48" s="1171" t="s">
        <v>4</v>
      </c>
      <c r="D48" s="1171"/>
      <c r="E48" s="1172"/>
      <c r="F48" s="15">
        <v>9.0299999999999994</v>
      </c>
      <c r="G48" s="16">
        <v>10.62</v>
      </c>
      <c r="H48" s="16">
        <v>9.66</v>
      </c>
      <c r="I48" s="16">
        <v>9.76</v>
      </c>
      <c r="J48" s="17">
        <v>13.22</v>
      </c>
    </row>
    <row r="49" spans="2:10" ht="57.75" customHeight="1" thickBot="1" x14ac:dyDescent="0.25">
      <c r="B49" s="18"/>
      <c r="C49" s="1173" t="s">
        <v>5</v>
      </c>
      <c r="D49" s="1173"/>
      <c r="E49" s="1174"/>
      <c r="F49" s="19">
        <v>4.63</v>
      </c>
      <c r="G49" s="20">
        <v>4.9800000000000004</v>
      </c>
      <c r="H49" s="20" t="s">
        <v>528</v>
      </c>
      <c r="I49" s="20">
        <v>0.34</v>
      </c>
      <c r="J49" s="21">
        <v>2.48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総合政策課</cp:lastModifiedBy>
  <cp:lastPrinted>2017-05-16T00:09:53Z</cp:lastPrinted>
  <dcterms:created xsi:type="dcterms:W3CDTF">2017-02-15T17:17:49Z</dcterms:created>
  <dcterms:modified xsi:type="dcterms:W3CDTF">2018-04-11T06:22:23Z</dcterms:modified>
</cp:coreProperties>
</file>