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A501E9FD-D4C0-4375-9EA0-97EED101F786}" xr6:coauthVersionLast="46" xr6:coauthVersionMax="46" xr10:uidLastSave="{00000000-0000-0000-0000-000000000000}"/>
  <bookViews>
    <workbookView xWindow="29160" yWindow="300" windowWidth="27135" windowHeight="1530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<sst xmlns="http://schemas.openxmlformats.org/spreadsheetml/2006/main" count="426" uniqueCount="323">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</sst>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9" xfId="0" applyFont="1" applyFill="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1" t="s">
        <v>33</v>
      </c>
      <c r="Z1" s="621"/>
      <c r="AA1" s="621"/>
      <c r="AB1" s="621"/>
      <c r="AC1" s="621" t="str">
        <f>IF(基本情報入力シート!C32="","",基本情報入力シート!C32)</f>
        <v>○○市</v>
      </c>
      <c r="AD1" s="621"/>
      <c r="AE1" s="621"/>
      <c r="AF1" s="621"/>
      <c r="AG1" s="621"/>
      <c r="AH1" s="621"/>
      <c r="AI1" s="621"/>
      <c r="AJ1" s="621"/>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3" t="s">
        <v>117</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row>
    <row r="4" spans="1:45" ht="16.5" customHeight="1">
      <c r="A4" s="67"/>
      <c r="B4" s="69"/>
      <c r="C4" s="69"/>
      <c r="D4" s="69"/>
      <c r="E4" s="69"/>
      <c r="F4" s="69"/>
      <c r="G4" s="69"/>
      <c r="H4" s="69"/>
      <c r="I4" s="69"/>
      <c r="J4" s="69"/>
      <c r="K4" s="69"/>
      <c r="L4" s="69"/>
      <c r="M4" s="69"/>
      <c r="N4" s="69"/>
      <c r="O4" s="69"/>
      <c r="P4" s="69"/>
      <c r="Q4" s="69"/>
      <c r="R4" s="69"/>
      <c r="S4" s="69"/>
      <c r="T4" s="69"/>
      <c r="U4" s="70" t="s">
        <v>118</v>
      </c>
      <c r="V4" s="652">
        <v>5</v>
      </c>
      <c r="W4" s="65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4" t="s">
        <v>40</v>
      </c>
      <c r="B7" s="645"/>
      <c r="C7" s="645"/>
      <c r="D7" s="645"/>
      <c r="E7" s="645"/>
      <c r="F7" s="645"/>
      <c r="G7" s="640" t="str">
        <f>IF(基本情報入力シート!M36="","",基本情報入力シート!M36)</f>
        <v>○○ケアサービス</v>
      </c>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1"/>
      <c r="AI7" s="641"/>
      <c r="AJ7" s="642"/>
    </row>
    <row r="8" spans="1:45" s="79" customFormat="1" ht="22.5" customHeight="1">
      <c r="A8" s="631" t="s">
        <v>39</v>
      </c>
      <c r="B8" s="632"/>
      <c r="C8" s="632"/>
      <c r="D8" s="632"/>
      <c r="E8" s="632"/>
      <c r="F8" s="632"/>
      <c r="G8" s="646" t="str">
        <f>IF(基本情報入力シート!M37="","",基本情報入力シート!M37)</f>
        <v>○○ケアサービス</v>
      </c>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8"/>
    </row>
    <row r="9" spans="1:45" s="79" customFormat="1" ht="12.75" customHeight="1">
      <c r="A9" s="625" t="s">
        <v>35</v>
      </c>
      <c r="B9" s="626"/>
      <c r="C9" s="626"/>
      <c r="D9" s="626"/>
      <c r="E9" s="626"/>
      <c r="F9" s="626"/>
      <c r="G9" s="80" t="s">
        <v>1</v>
      </c>
      <c r="H9" s="633" t="str">
        <f>IF(基本情報入力シート!AC38="－","",基本情報入力シート!AC38)</f>
        <v>100－1234</v>
      </c>
      <c r="I9" s="633"/>
      <c r="J9" s="633"/>
      <c r="K9" s="633"/>
      <c r="L9" s="633"/>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27"/>
      <c r="B10" s="628"/>
      <c r="C10" s="628"/>
      <c r="D10" s="628"/>
      <c r="E10" s="628"/>
      <c r="F10" s="628"/>
      <c r="G10" s="649" t="str">
        <f>IF(基本情報入力シート!M39="","",基本情報入力シート!M39)</f>
        <v>千代田区霞が関 1－2－2</v>
      </c>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1"/>
    </row>
    <row r="11" spans="1:45" s="79" customFormat="1" ht="12" customHeight="1">
      <c r="A11" s="629"/>
      <c r="B11" s="630"/>
      <c r="C11" s="630"/>
      <c r="D11" s="630"/>
      <c r="E11" s="630"/>
      <c r="F11" s="630"/>
      <c r="G11" s="622" t="str">
        <f>IF(基本情報入力シート!M40="","",基本情報入力シート!M40)</f>
        <v>○○ビル 18F</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4"/>
    </row>
    <row r="12" spans="1:45" s="79" customFormat="1" ht="15" customHeight="1">
      <c r="A12" s="638" t="s">
        <v>0</v>
      </c>
      <c r="B12" s="639"/>
      <c r="C12" s="639"/>
      <c r="D12" s="639"/>
      <c r="E12" s="639"/>
      <c r="F12" s="639"/>
      <c r="G12" s="640" t="str">
        <f>IF(基本情報入力シート!M43="","",基本情報入力シート!M43)</f>
        <v>コウロウ タロウ</v>
      </c>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2"/>
      <c r="AS12" s="84"/>
    </row>
    <row r="13" spans="1:45" s="79" customFormat="1" ht="22.5" customHeight="1">
      <c r="A13" s="627" t="s">
        <v>36</v>
      </c>
      <c r="B13" s="628"/>
      <c r="C13" s="628"/>
      <c r="D13" s="628"/>
      <c r="E13" s="628"/>
      <c r="F13" s="628"/>
      <c r="G13" s="622" t="str">
        <f>IF(基本情報入力シート!M44="","",基本情報入力シート!M44)</f>
        <v>厚労 太郎</v>
      </c>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4"/>
      <c r="AS13" s="84"/>
    </row>
    <row r="14" spans="1:45" s="79" customFormat="1" ht="17.25" customHeight="1">
      <c r="A14" s="653" t="s">
        <v>37</v>
      </c>
      <c r="B14" s="653"/>
      <c r="C14" s="653"/>
      <c r="D14" s="653"/>
      <c r="E14" s="653"/>
      <c r="F14" s="653"/>
      <c r="G14" s="637" t="s">
        <v>23</v>
      </c>
      <c r="H14" s="637"/>
      <c r="I14" s="637"/>
      <c r="J14" s="631"/>
      <c r="K14" s="654" t="str">
        <f>IF(基本情報入力シート!M45="","",基本情報入力シート!M45)</f>
        <v>03-3571-XXXX</v>
      </c>
      <c r="L14" s="654"/>
      <c r="M14" s="654"/>
      <c r="N14" s="654"/>
      <c r="O14" s="654"/>
      <c r="P14" s="654"/>
      <c r="Q14" s="654"/>
      <c r="R14" s="654"/>
      <c r="S14" s="654"/>
      <c r="T14" s="654"/>
      <c r="U14" s="653" t="s">
        <v>38</v>
      </c>
      <c r="V14" s="653"/>
      <c r="W14" s="653"/>
      <c r="X14" s="653"/>
      <c r="Y14" s="654" t="str">
        <f>IF(基本情報入力シート!M46="","",基本情報入力シート!M46)</f>
        <v>aaa@aaa.aa.jp</v>
      </c>
      <c r="Z14" s="654"/>
      <c r="AA14" s="654"/>
      <c r="AB14" s="654"/>
      <c r="AC14" s="654"/>
      <c r="AD14" s="654"/>
      <c r="AE14" s="654"/>
      <c r="AF14" s="654"/>
      <c r="AG14" s="654"/>
      <c r="AH14" s="654"/>
      <c r="AI14" s="654"/>
      <c r="AJ14" s="65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86" t="s">
        <v>268</v>
      </c>
      <c r="D18" s="587"/>
      <c r="E18" s="587"/>
      <c r="F18" s="587"/>
      <c r="G18" s="587"/>
      <c r="H18" s="587"/>
      <c r="I18" s="587"/>
      <c r="J18" s="587"/>
      <c r="K18" s="587"/>
      <c r="L18" s="588"/>
      <c r="M18" s="53" t="s">
        <v>165</v>
      </c>
      <c r="N18" s="589" t="s">
        <v>269</v>
      </c>
      <c r="O18" s="590"/>
      <c r="P18" s="590"/>
      <c r="Q18" s="590"/>
      <c r="R18" s="590"/>
      <c r="S18" s="590"/>
      <c r="T18" s="590"/>
      <c r="U18" s="590"/>
      <c r="V18" s="590"/>
      <c r="W18" s="591"/>
      <c r="X18" s="54" t="s">
        <v>165</v>
      </c>
      <c r="Y18" s="592" t="s">
        <v>270</v>
      </c>
      <c r="Z18" s="593"/>
      <c r="AA18" s="593"/>
      <c r="AB18" s="593"/>
      <c r="AC18" s="593"/>
      <c r="AD18" s="593"/>
      <c r="AE18" s="593"/>
      <c r="AF18" s="593"/>
      <c r="AG18" s="593"/>
      <c r="AH18" s="593"/>
      <c r="AI18" s="594"/>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2" t="s">
        <v>257</v>
      </c>
      <c r="AM23" s="542"/>
      <c r="AN23" s="542"/>
      <c r="AO23" s="542"/>
      <c r="AP23" s="542"/>
      <c r="AQ23" s="542"/>
      <c r="AR23" s="542"/>
      <c r="AS23" s="542"/>
      <c r="AT23" s="542"/>
      <c r="AU23" s="542"/>
      <c r="AV23" s="542"/>
      <c r="AW23" s="542"/>
      <c r="AX23" s="542"/>
      <c r="AY23" s="542"/>
      <c r="AZ23" s="542"/>
      <c r="BA23" s="542"/>
      <c r="BB23" s="542"/>
      <c r="BC23" s="542"/>
      <c r="BD23" s="542"/>
      <c r="BE23" s="542"/>
      <c r="BF23" s="542"/>
      <c r="BG23" s="542"/>
      <c r="BH23" s="542"/>
      <c r="BI23" s="542"/>
      <c r="BJ23" s="542"/>
      <c r="BK23" s="542"/>
      <c r="BL23" s="542"/>
      <c r="BM23" s="542"/>
      <c r="BN23" s="542"/>
      <c r="BO23" s="542"/>
      <c r="BP23" s="542"/>
      <c r="BQ23" s="542"/>
      <c r="BR23" s="542"/>
      <c r="BS23" s="542"/>
      <c r="BT23" s="54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2" t="s">
        <v>256</v>
      </c>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5" t="s">
        <v>179</v>
      </c>
      <c r="B29" s="596"/>
      <c r="C29" s="596"/>
      <c r="D29" s="596"/>
      <c r="E29" s="596"/>
      <c r="F29" s="596"/>
      <c r="G29" s="596"/>
      <c r="H29" s="596"/>
      <c r="I29" s="596"/>
      <c r="J29" s="596"/>
      <c r="K29" s="596"/>
      <c r="L29" s="596"/>
      <c r="M29" s="596"/>
      <c r="N29" s="596"/>
      <c r="O29" s="596"/>
      <c r="P29" s="596"/>
      <c r="Q29" s="596"/>
      <c r="R29" s="596"/>
      <c r="S29" s="596"/>
      <c r="T29" s="596"/>
      <c r="U29" s="596"/>
      <c r="V29" s="597"/>
      <c r="AG29" s="84"/>
    </row>
    <row r="30" spans="1:73" ht="18" customHeight="1">
      <c r="A30" s="119" t="s">
        <v>25</v>
      </c>
      <c r="B30" s="503" t="s">
        <v>114</v>
      </c>
      <c r="C30" s="503"/>
      <c r="D30" s="602">
        <f>IF(V4=0,"",V4)</f>
        <v>5</v>
      </c>
      <c r="E30" s="602"/>
      <c r="F30" s="120" t="s">
        <v>115</v>
      </c>
      <c r="G30" s="121"/>
      <c r="H30" s="121"/>
      <c r="I30" s="121"/>
      <c r="J30" s="121"/>
      <c r="K30" s="121"/>
      <c r="L30" s="121"/>
      <c r="M30" s="121"/>
      <c r="N30" s="121"/>
      <c r="O30" s="122"/>
      <c r="P30" s="634">
        <f>P35+W35+AD35</f>
        <v>54805879</v>
      </c>
      <c r="Q30" s="635"/>
      <c r="R30" s="635"/>
      <c r="S30" s="635"/>
      <c r="T30" s="635"/>
      <c r="U30" s="636"/>
      <c r="V30" s="123" t="s">
        <v>4</v>
      </c>
    </row>
    <row r="31" spans="1:73" ht="30.75" customHeight="1">
      <c r="A31" s="119" t="s">
        <v>26</v>
      </c>
      <c r="B31" s="574" t="s">
        <v>271</v>
      </c>
      <c r="C31" s="575"/>
      <c r="D31" s="575"/>
      <c r="E31" s="575"/>
      <c r="F31" s="575"/>
      <c r="G31" s="575"/>
      <c r="H31" s="575"/>
      <c r="I31" s="575"/>
      <c r="J31" s="575"/>
      <c r="K31" s="575"/>
      <c r="L31" s="575"/>
      <c r="M31" s="575"/>
      <c r="N31" s="575"/>
      <c r="O31" s="598"/>
      <c r="P31" s="599">
        <f>P36+W36+AD36</f>
        <v>56379277</v>
      </c>
      <c r="Q31" s="600"/>
      <c r="R31" s="600"/>
      <c r="S31" s="600"/>
      <c r="T31" s="600"/>
      <c r="U31" s="601"/>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45"/>
      <c r="B34" s="546"/>
      <c r="C34" s="546"/>
      <c r="D34" s="546"/>
      <c r="E34" s="546"/>
      <c r="F34" s="546"/>
      <c r="G34" s="546"/>
      <c r="H34" s="546"/>
      <c r="I34" s="546"/>
      <c r="J34" s="546"/>
      <c r="K34" s="546"/>
      <c r="L34" s="546"/>
      <c r="M34" s="546"/>
      <c r="N34" s="546"/>
      <c r="O34" s="547"/>
      <c r="P34" s="548" t="s">
        <v>111</v>
      </c>
      <c r="Q34" s="549"/>
      <c r="R34" s="549"/>
      <c r="S34" s="549"/>
      <c r="T34" s="549"/>
      <c r="U34" s="550"/>
      <c r="V34" s="128" t="str">
        <f>IF(P35="","",IF(P36="","",IF(P36&gt;=P35,"○","☓")))</f>
        <v>○</v>
      </c>
      <c r="W34" s="606" t="s">
        <v>112</v>
      </c>
      <c r="X34" s="549"/>
      <c r="Y34" s="549"/>
      <c r="Z34" s="549"/>
      <c r="AA34" s="549"/>
      <c r="AB34" s="550"/>
      <c r="AC34" s="128" t="str">
        <f>IF(W35="","",IF(W36="","",IF(W36&gt;=W35,"○","☓")))</f>
        <v>○</v>
      </c>
      <c r="AD34" s="606" t="s">
        <v>113</v>
      </c>
      <c r="AE34" s="549"/>
      <c r="AF34" s="549"/>
      <c r="AG34" s="549"/>
      <c r="AH34" s="549"/>
      <c r="AI34" s="550"/>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3" t="s">
        <v>114</v>
      </c>
      <c r="C35" s="503"/>
      <c r="D35" s="602">
        <f>IF(V4=0,"",V4)</f>
        <v>5</v>
      </c>
      <c r="E35" s="602"/>
      <c r="F35" s="584" t="s">
        <v>184</v>
      </c>
      <c r="G35" s="584"/>
      <c r="H35" s="584"/>
      <c r="I35" s="584"/>
      <c r="J35" s="584"/>
      <c r="K35" s="584"/>
      <c r="L35" s="584"/>
      <c r="M35" s="584"/>
      <c r="N35" s="584"/>
      <c r="O35" s="585"/>
      <c r="P35" s="543">
        <f>IF('別紙様式3-2'!P7="","",'別紙様式3-2'!P7)</f>
        <v>38081062</v>
      </c>
      <c r="Q35" s="544"/>
      <c r="R35" s="544"/>
      <c r="S35" s="544"/>
      <c r="T35" s="544"/>
      <c r="U35" s="544"/>
      <c r="V35" s="129" t="s">
        <v>4</v>
      </c>
      <c r="W35" s="543">
        <f>IF('別紙様式3-2'!P8="","",'別紙様式3-2'!P8)</f>
        <v>9713054</v>
      </c>
      <c r="X35" s="544"/>
      <c r="Y35" s="544"/>
      <c r="Z35" s="544"/>
      <c r="AA35" s="544"/>
      <c r="AB35" s="544"/>
      <c r="AC35" s="129" t="s">
        <v>4</v>
      </c>
      <c r="AD35" s="543">
        <f>IF('別紙様式3-2'!P9="","",'別紙様式3-2'!P9)</f>
        <v>7011763</v>
      </c>
      <c r="AE35" s="544"/>
      <c r="AF35" s="544"/>
      <c r="AG35" s="544"/>
      <c r="AH35" s="544"/>
      <c r="AI35" s="544"/>
      <c r="AJ35" s="130" t="s">
        <v>4</v>
      </c>
    </row>
    <row r="36" spans="1:48" ht="30" customHeight="1" thickBot="1">
      <c r="A36" s="119" t="s">
        <v>26</v>
      </c>
      <c r="B36" s="574" t="s">
        <v>272</v>
      </c>
      <c r="C36" s="575"/>
      <c r="D36" s="575"/>
      <c r="E36" s="575"/>
      <c r="F36" s="575"/>
      <c r="G36" s="575"/>
      <c r="H36" s="575"/>
      <c r="I36" s="575"/>
      <c r="J36" s="575"/>
      <c r="K36" s="575"/>
      <c r="L36" s="575"/>
      <c r="M36" s="575"/>
      <c r="N36" s="575"/>
      <c r="O36" s="575"/>
      <c r="P36" s="699">
        <v>38883524</v>
      </c>
      <c r="Q36" s="700"/>
      <c r="R36" s="700"/>
      <c r="S36" s="700"/>
      <c r="T36" s="700"/>
      <c r="U36" s="701"/>
      <c r="V36" s="131" t="s">
        <v>4</v>
      </c>
      <c r="W36" s="599">
        <f>IFERROR(S76+Y76+AE76,"")</f>
        <v>10088663</v>
      </c>
      <c r="X36" s="600"/>
      <c r="Y36" s="600"/>
      <c r="Z36" s="600"/>
      <c r="AA36" s="600"/>
      <c r="AB36" s="601"/>
      <c r="AC36" s="132" t="s">
        <v>4</v>
      </c>
      <c r="AD36" s="599">
        <f>IFERROR(S94+S96,"")</f>
        <v>7407090</v>
      </c>
      <c r="AE36" s="600"/>
      <c r="AF36" s="600"/>
      <c r="AG36" s="600"/>
      <c r="AH36" s="600"/>
      <c r="AI36" s="601"/>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2" t="s">
        <v>114</v>
      </c>
      <c r="C39" s="502"/>
      <c r="D39" s="579">
        <f>IF(V4=0,"",V4)</f>
        <v>5</v>
      </c>
      <c r="E39" s="579"/>
      <c r="F39" s="572" t="s">
        <v>135</v>
      </c>
      <c r="G39" s="572"/>
      <c r="H39" s="572"/>
      <c r="I39" s="572"/>
      <c r="J39" s="572"/>
      <c r="K39" s="572"/>
      <c r="L39" s="572"/>
      <c r="M39" s="572"/>
      <c r="N39" s="572"/>
      <c r="O39" s="573"/>
      <c r="P39" s="603">
        <f>P40-P41</f>
        <v>267633483</v>
      </c>
      <c r="Q39" s="604"/>
      <c r="R39" s="604"/>
      <c r="S39" s="604"/>
      <c r="T39" s="604"/>
      <c r="U39" s="605"/>
      <c r="V39" s="123" t="s">
        <v>4</v>
      </c>
      <c r="W39" s="141" t="s">
        <v>177</v>
      </c>
      <c r="X39" s="618" t="str">
        <f>IF(P42="","",IF(P39="","",IF(P39&gt;=P42,"○","☓")))</f>
        <v>○</v>
      </c>
      <c r="Y39" s="702" t="s">
        <v>166</v>
      </c>
      <c r="Z39" s="136"/>
      <c r="AA39" s="136"/>
      <c r="AB39" s="136"/>
      <c r="AC39" s="138"/>
      <c r="AD39" s="136"/>
      <c r="AE39" s="136"/>
      <c r="AF39" s="136"/>
      <c r="AG39" s="136"/>
      <c r="AH39" s="136"/>
      <c r="AI39" s="136"/>
      <c r="AJ39" s="139"/>
      <c r="AL39" s="507" t="s">
        <v>285</v>
      </c>
      <c r="AM39" s="508"/>
      <c r="AN39" s="508"/>
      <c r="AO39" s="508"/>
      <c r="AP39" s="508"/>
      <c r="AQ39" s="508"/>
      <c r="AR39" s="508"/>
      <c r="AS39" s="508"/>
      <c r="AT39" s="508"/>
      <c r="AU39" s="508"/>
      <c r="AV39" s="509"/>
    </row>
    <row r="40" spans="1:48" ht="18.75" customHeight="1" thickBot="1">
      <c r="A40" s="551"/>
      <c r="B40" s="609" t="s">
        <v>185</v>
      </c>
      <c r="C40" s="609"/>
      <c r="D40" s="609"/>
      <c r="E40" s="609"/>
      <c r="F40" s="609"/>
      <c r="G40" s="609"/>
      <c r="H40" s="609"/>
      <c r="I40" s="609"/>
      <c r="J40" s="609"/>
      <c r="K40" s="609"/>
      <c r="L40" s="609"/>
      <c r="M40" s="609"/>
      <c r="N40" s="609"/>
      <c r="O40" s="610"/>
      <c r="P40" s="613">
        <v>324012760</v>
      </c>
      <c r="Q40" s="614"/>
      <c r="R40" s="614"/>
      <c r="S40" s="614"/>
      <c r="T40" s="614"/>
      <c r="U40" s="615"/>
      <c r="V40" s="123" t="s">
        <v>4</v>
      </c>
      <c r="W40" s="141"/>
      <c r="X40" s="619"/>
      <c r="Y40" s="702"/>
      <c r="Z40" s="136"/>
      <c r="AA40" s="136"/>
      <c r="AB40" s="136"/>
      <c r="AC40" s="138"/>
      <c r="AD40" s="136"/>
      <c r="AE40" s="136"/>
      <c r="AF40" s="136"/>
      <c r="AG40" s="136"/>
      <c r="AH40" s="136"/>
      <c r="AI40" s="136"/>
      <c r="AJ40" s="139"/>
      <c r="AL40" s="553"/>
      <c r="AM40" s="554"/>
      <c r="AN40" s="554"/>
      <c r="AO40" s="554"/>
      <c r="AP40" s="554"/>
      <c r="AQ40" s="554"/>
      <c r="AR40" s="554"/>
      <c r="AS40" s="554"/>
      <c r="AT40" s="554"/>
      <c r="AU40" s="554"/>
      <c r="AV40" s="555"/>
    </row>
    <row r="41" spans="1:48" ht="18.75" customHeight="1" thickBot="1">
      <c r="A41" s="552"/>
      <c r="B41" s="611" t="s">
        <v>186</v>
      </c>
      <c r="C41" s="611"/>
      <c r="D41" s="611"/>
      <c r="E41" s="611"/>
      <c r="F41" s="611"/>
      <c r="G41" s="611"/>
      <c r="H41" s="611"/>
      <c r="I41" s="611"/>
      <c r="J41" s="611"/>
      <c r="K41" s="611"/>
      <c r="L41" s="611"/>
      <c r="M41" s="611"/>
      <c r="N41" s="611"/>
      <c r="O41" s="612"/>
      <c r="P41" s="616">
        <f>P31</f>
        <v>56379277</v>
      </c>
      <c r="Q41" s="617"/>
      <c r="R41" s="617"/>
      <c r="S41" s="617"/>
      <c r="T41" s="617"/>
      <c r="U41" s="617"/>
      <c r="V41" s="142" t="s">
        <v>4</v>
      </c>
      <c r="W41" s="141"/>
      <c r="X41" s="619"/>
      <c r="Y41" s="702"/>
      <c r="Z41" s="136"/>
      <c r="AA41" s="136"/>
      <c r="AB41" s="136"/>
      <c r="AC41" s="138"/>
      <c r="AD41" s="136"/>
      <c r="AE41" s="136"/>
      <c r="AF41" s="136"/>
      <c r="AG41" s="136"/>
      <c r="AH41" s="136"/>
      <c r="AI41" s="136"/>
      <c r="AJ41" s="139"/>
      <c r="AL41" s="553"/>
      <c r="AM41" s="554"/>
      <c r="AN41" s="554"/>
      <c r="AO41" s="554"/>
      <c r="AP41" s="554"/>
      <c r="AQ41" s="554"/>
      <c r="AR41" s="554"/>
      <c r="AS41" s="554"/>
      <c r="AT41" s="554"/>
      <c r="AU41" s="554"/>
      <c r="AV41" s="555"/>
    </row>
    <row r="42" spans="1:48" ht="30.75" customHeight="1" thickBot="1">
      <c r="A42" s="140" t="s">
        <v>26</v>
      </c>
      <c r="B42" s="607" t="s">
        <v>273</v>
      </c>
      <c r="C42" s="608"/>
      <c r="D42" s="608"/>
      <c r="E42" s="608"/>
      <c r="F42" s="608"/>
      <c r="G42" s="608"/>
      <c r="H42" s="608"/>
      <c r="I42" s="608"/>
      <c r="J42" s="608"/>
      <c r="K42" s="608"/>
      <c r="L42" s="608"/>
      <c r="M42" s="608"/>
      <c r="N42" s="608"/>
      <c r="O42" s="608"/>
      <c r="P42" s="603">
        <f>P43-P44-P45-P46-P47</f>
        <v>255401776</v>
      </c>
      <c r="Q42" s="604"/>
      <c r="R42" s="604"/>
      <c r="S42" s="604"/>
      <c r="T42" s="604"/>
      <c r="U42" s="605"/>
      <c r="V42" s="143" t="s">
        <v>4</v>
      </c>
      <c r="W42" s="141" t="s">
        <v>177</v>
      </c>
      <c r="X42" s="620"/>
      <c r="Y42" s="702"/>
      <c r="Z42" s="136"/>
      <c r="AA42" s="136"/>
      <c r="AB42" s="136"/>
      <c r="AC42" s="138"/>
      <c r="AD42" s="136"/>
      <c r="AE42" s="136"/>
      <c r="AF42" s="136"/>
      <c r="AG42" s="136"/>
      <c r="AH42" s="136"/>
      <c r="AI42" s="136"/>
      <c r="AJ42" s="139"/>
      <c r="AL42" s="510"/>
      <c r="AM42" s="511"/>
      <c r="AN42" s="511"/>
      <c r="AO42" s="511"/>
      <c r="AP42" s="511"/>
      <c r="AQ42" s="511"/>
      <c r="AR42" s="511"/>
      <c r="AS42" s="511"/>
      <c r="AT42" s="511"/>
      <c r="AU42" s="511"/>
      <c r="AV42" s="512"/>
    </row>
    <row r="43" spans="1:48" ht="18.75" customHeight="1" thickBot="1">
      <c r="A43" s="560"/>
      <c r="B43" s="610" t="s">
        <v>130</v>
      </c>
      <c r="C43" s="703"/>
      <c r="D43" s="703"/>
      <c r="E43" s="703"/>
      <c r="F43" s="703"/>
      <c r="G43" s="703"/>
      <c r="H43" s="703"/>
      <c r="I43" s="703"/>
      <c r="J43" s="703"/>
      <c r="K43" s="703"/>
      <c r="L43" s="703"/>
      <c r="M43" s="703"/>
      <c r="N43" s="703"/>
      <c r="O43" s="704"/>
      <c r="P43" s="566">
        <v>323895307</v>
      </c>
      <c r="Q43" s="567"/>
      <c r="R43" s="567"/>
      <c r="S43" s="567"/>
      <c r="T43" s="567"/>
      <c r="U43" s="568"/>
      <c r="V43" s="123" t="s">
        <v>4</v>
      </c>
      <c r="W43" s="136"/>
      <c r="X43" s="136"/>
      <c r="Y43" s="136"/>
      <c r="Z43" s="136"/>
      <c r="AA43" s="136"/>
      <c r="AB43" s="136"/>
      <c r="AC43" s="138"/>
      <c r="AD43" s="136"/>
      <c r="AE43" s="136"/>
      <c r="AF43" s="136"/>
      <c r="AG43" s="136"/>
      <c r="AH43" s="136"/>
      <c r="AI43" s="136"/>
      <c r="AJ43" s="139"/>
    </row>
    <row r="44" spans="1:48" ht="18.75" customHeight="1" thickBot="1">
      <c r="A44" s="561"/>
      <c r="B44" s="610" t="s">
        <v>131</v>
      </c>
      <c r="C44" s="703"/>
      <c r="D44" s="703"/>
      <c r="E44" s="703"/>
      <c r="F44" s="703"/>
      <c r="G44" s="703"/>
      <c r="H44" s="703"/>
      <c r="I44" s="703"/>
      <c r="J44" s="703"/>
      <c r="K44" s="703"/>
      <c r="L44" s="703"/>
      <c r="M44" s="703"/>
      <c r="N44" s="703"/>
      <c r="O44" s="704"/>
      <c r="P44" s="566">
        <v>36672680</v>
      </c>
      <c r="Q44" s="567"/>
      <c r="R44" s="567"/>
      <c r="S44" s="567"/>
      <c r="T44" s="567"/>
      <c r="U44" s="568"/>
      <c r="V44" s="123" t="s">
        <v>4</v>
      </c>
      <c r="W44" s="136"/>
      <c r="X44" s="136"/>
      <c r="Y44" s="136"/>
      <c r="Z44" s="136"/>
      <c r="AA44" s="136"/>
      <c r="AB44" s="136"/>
      <c r="AC44" s="138"/>
      <c r="AD44" s="136"/>
      <c r="AE44" s="136"/>
      <c r="AF44" s="136"/>
      <c r="AG44" s="136"/>
      <c r="AH44" s="136"/>
      <c r="AI44" s="136"/>
      <c r="AJ44" s="139"/>
    </row>
    <row r="45" spans="1:48" ht="18.75" customHeight="1" thickBot="1">
      <c r="A45" s="561"/>
      <c r="B45" s="610" t="s">
        <v>132</v>
      </c>
      <c r="C45" s="703"/>
      <c r="D45" s="703"/>
      <c r="E45" s="703"/>
      <c r="F45" s="703"/>
      <c r="G45" s="703"/>
      <c r="H45" s="703"/>
      <c r="I45" s="703"/>
      <c r="J45" s="703"/>
      <c r="K45" s="703"/>
      <c r="L45" s="703"/>
      <c r="M45" s="703"/>
      <c r="N45" s="703"/>
      <c r="O45" s="704"/>
      <c r="P45" s="566">
        <v>9379554</v>
      </c>
      <c r="Q45" s="567"/>
      <c r="R45" s="567"/>
      <c r="S45" s="567"/>
      <c r="T45" s="567"/>
      <c r="U45" s="568"/>
      <c r="V45" s="123" t="s">
        <v>4</v>
      </c>
      <c r="W45" s="136"/>
      <c r="X45" s="136"/>
      <c r="Y45" s="136"/>
      <c r="Z45" s="136"/>
      <c r="AA45" s="136"/>
      <c r="AB45" s="136"/>
      <c r="AC45" s="138"/>
      <c r="AD45" s="136"/>
      <c r="AE45" s="136"/>
      <c r="AF45" s="136"/>
      <c r="AG45" s="136"/>
      <c r="AH45" s="136"/>
      <c r="AI45" s="136"/>
      <c r="AJ45" s="139"/>
    </row>
    <row r="46" spans="1:48" ht="30" customHeight="1" thickBot="1">
      <c r="A46" s="561"/>
      <c r="B46" s="569" t="s">
        <v>133</v>
      </c>
      <c r="C46" s="570"/>
      <c r="D46" s="570"/>
      <c r="E46" s="570"/>
      <c r="F46" s="570"/>
      <c r="G46" s="570"/>
      <c r="H46" s="570"/>
      <c r="I46" s="570"/>
      <c r="J46" s="570"/>
      <c r="K46" s="570"/>
      <c r="L46" s="570"/>
      <c r="M46" s="570"/>
      <c r="N46" s="570"/>
      <c r="O46" s="571"/>
      <c r="P46" s="566">
        <v>7312647</v>
      </c>
      <c r="Q46" s="567"/>
      <c r="R46" s="567"/>
      <c r="S46" s="567"/>
      <c r="T46" s="567"/>
      <c r="U46" s="568"/>
      <c r="V46" s="123" t="s">
        <v>4</v>
      </c>
      <c r="W46" s="136"/>
      <c r="X46" s="136"/>
      <c r="Y46" s="136"/>
      <c r="Z46" s="136"/>
      <c r="AA46" s="136"/>
      <c r="AB46" s="136"/>
      <c r="AC46" s="138"/>
      <c r="AD46" s="136"/>
      <c r="AE46" s="136"/>
      <c r="AF46" s="136"/>
      <c r="AG46" s="136"/>
      <c r="AH46" s="136"/>
      <c r="AI46" s="136"/>
      <c r="AJ46" s="139"/>
    </row>
    <row r="47" spans="1:48" ht="30" customHeight="1" thickBot="1">
      <c r="A47" s="562"/>
      <c r="B47" s="563" t="s">
        <v>134</v>
      </c>
      <c r="C47" s="564"/>
      <c r="D47" s="564"/>
      <c r="E47" s="564"/>
      <c r="F47" s="564"/>
      <c r="G47" s="564"/>
      <c r="H47" s="564"/>
      <c r="I47" s="564"/>
      <c r="J47" s="564"/>
      <c r="K47" s="564"/>
      <c r="L47" s="564"/>
      <c r="M47" s="564"/>
      <c r="N47" s="564"/>
      <c r="O47" s="565"/>
      <c r="P47" s="566">
        <v>15128650</v>
      </c>
      <c r="Q47" s="567"/>
      <c r="R47" s="567"/>
      <c r="S47" s="567"/>
      <c r="T47" s="567"/>
      <c r="U47" s="568"/>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59" t="s">
        <v>245</v>
      </c>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S50" s="84"/>
    </row>
    <row r="51" spans="1:50" s="79" customFormat="1" ht="23.25" customHeight="1">
      <c r="A51" s="146" t="s">
        <v>120</v>
      </c>
      <c r="B51" s="559" t="s">
        <v>320</v>
      </c>
      <c r="C51" s="559"/>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S51" s="84"/>
    </row>
    <row r="52" spans="1:50" s="79" customFormat="1" ht="45.75" customHeight="1">
      <c r="A52" s="146" t="s">
        <v>121</v>
      </c>
      <c r="B52" s="559" t="s">
        <v>201</v>
      </c>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S52" s="84"/>
    </row>
    <row r="53" spans="1:50" ht="33.75" customHeight="1">
      <c r="A53" s="147" t="s">
        <v>120</v>
      </c>
      <c r="B53" s="542" t="s">
        <v>242</v>
      </c>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X53" s="79"/>
    </row>
    <row r="54" spans="1:50" ht="45" customHeight="1">
      <c r="A54" s="147" t="s">
        <v>120</v>
      </c>
      <c r="B54" s="542" t="s">
        <v>319</v>
      </c>
      <c r="C54" s="542"/>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42"/>
      <c r="AG54" s="542"/>
      <c r="AH54" s="542"/>
      <c r="AI54" s="542"/>
      <c r="AJ54" s="542"/>
      <c r="AK54" s="54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6" t="s">
        <v>152</v>
      </c>
      <c r="B58" s="557"/>
      <c r="C58" s="557"/>
      <c r="D58" s="558"/>
      <c r="E58" s="576"/>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8"/>
      <c r="AK58" s="79"/>
      <c r="AS58" s="94"/>
    </row>
    <row r="59" spans="1:50" ht="47.25" customHeight="1" thickBot="1">
      <c r="A59" s="556" t="s">
        <v>153</v>
      </c>
      <c r="B59" s="557"/>
      <c r="C59" s="557"/>
      <c r="D59" s="558"/>
      <c r="E59" s="581"/>
      <c r="F59" s="582"/>
      <c r="G59" s="582"/>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3"/>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0"/>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3">
        <v>17.5</v>
      </c>
      <c r="T75" s="513"/>
      <c r="U75" s="513"/>
      <c r="V75" s="513"/>
      <c r="W75" s="513"/>
      <c r="X75" s="57" t="s">
        <v>136</v>
      </c>
      <c r="Y75" s="513">
        <v>27.2</v>
      </c>
      <c r="Z75" s="513"/>
      <c r="AA75" s="513"/>
      <c r="AB75" s="513"/>
      <c r="AC75" s="513"/>
      <c r="AD75" s="57" t="s">
        <v>136</v>
      </c>
      <c r="AE75" s="513">
        <v>9</v>
      </c>
      <c r="AF75" s="513"/>
      <c r="AG75" s="513"/>
      <c r="AH75" s="513"/>
      <c r="AI75" s="513"/>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4">
        <v>3996256</v>
      </c>
      <c r="T76" s="515"/>
      <c r="U76" s="515"/>
      <c r="V76" s="515"/>
      <c r="W76" s="515"/>
      <c r="X76" s="58" t="s">
        <v>4</v>
      </c>
      <c r="Y76" s="523">
        <v>5257986</v>
      </c>
      <c r="Z76" s="523"/>
      <c r="AA76" s="523"/>
      <c r="AB76" s="523"/>
      <c r="AC76" s="523"/>
      <c r="AD76" s="58" t="s">
        <v>140</v>
      </c>
      <c r="AE76" s="515">
        <v>834421</v>
      </c>
      <c r="AF76" s="515"/>
      <c r="AG76" s="515"/>
      <c r="AH76" s="515"/>
      <c r="AI76" s="515"/>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0">
        <f>S76/(S75*12)</f>
        <v>19029.790476190476</v>
      </c>
      <c r="T77" s="531"/>
      <c r="U77" s="531"/>
      <c r="V77" s="531"/>
      <c r="W77" s="532"/>
      <c r="X77" s="191" t="s">
        <v>140</v>
      </c>
      <c r="Y77" s="531">
        <f>Y76/(Y75*12)</f>
        <v>16109.025735294119</v>
      </c>
      <c r="Z77" s="531"/>
      <c r="AA77" s="531"/>
      <c r="AB77" s="531"/>
      <c r="AC77" s="532"/>
      <c r="AD77" s="191" t="s">
        <v>140</v>
      </c>
      <c r="AE77" s="531">
        <f>AE76/(AE75*12)</f>
        <v>7726.1203703703704</v>
      </c>
      <c r="AF77" s="531"/>
      <c r="AG77" s="531"/>
      <c r="AH77" s="531"/>
      <c r="AI77" s="532"/>
      <c r="AJ77" s="192" t="s">
        <v>140</v>
      </c>
      <c r="AK77" s="485" t="s">
        <v>288</v>
      </c>
    </row>
    <row r="78" spans="1:50" s="79" customFormat="1" ht="15.75" customHeight="1" thickBot="1">
      <c r="A78" s="534" t="s">
        <v>174</v>
      </c>
      <c r="B78" s="535"/>
      <c r="C78" s="535"/>
      <c r="D78" s="535"/>
      <c r="E78" s="535"/>
      <c r="F78" s="535"/>
      <c r="G78" s="535"/>
      <c r="H78" s="535"/>
      <c r="I78" s="535"/>
      <c r="J78" s="535"/>
      <c r="K78" s="535"/>
      <c r="L78" s="535"/>
      <c r="M78" s="535"/>
      <c r="N78" s="535"/>
      <c r="O78" s="535"/>
      <c r="P78" s="535"/>
      <c r="Q78" s="535"/>
      <c r="R78" s="536"/>
      <c r="S78" s="540" t="s">
        <v>128</v>
      </c>
      <c r="T78" s="489">
        <f>IF(Y77, S77/Y77, 1)</f>
        <v>1.181312314530425</v>
      </c>
      <c r="U78" s="490"/>
      <c r="V78" s="491"/>
      <c r="W78" s="487" t="s">
        <v>129</v>
      </c>
      <c r="X78" s="500"/>
      <c r="Y78" s="495" t="s">
        <v>128</v>
      </c>
      <c r="Z78" s="489">
        <f>IF(Y77,1,0)</f>
        <v>1</v>
      </c>
      <c r="AA78" s="490"/>
      <c r="AB78" s="491"/>
      <c r="AC78" s="487" t="s">
        <v>129</v>
      </c>
      <c r="AD78" s="500"/>
      <c r="AE78" s="495" t="s">
        <v>128</v>
      </c>
      <c r="AF78" s="489">
        <f>IF(Y77, AE77/Y77, IF(AE77, AE77/S77, 0))</f>
        <v>0.47961437875431556</v>
      </c>
      <c r="AG78" s="490"/>
      <c r="AH78" s="491"/>
      <c r="AI78" s="498" t="s">
        <v>129</v>
      </c>
      <c r="AJ78" s="193" t="str">
        <f>IF(M18="○", IF(AND(S74=TRUE, Y74=TRUE), IF(AND(T78&gt;Z78, Z78&gt;0),"○","×"),""),"")</f>
        <v>○</v>
      </c>
      <c r="AK78" s="485"/>
      <c r="AL78" s="458" t="s">
        <v>289</v>
      </c>
      <c r="AM78" s="459"/>
      <c r="AN78" s="459"/>
      <c r="AO78" s="459"/>
      <c r="AP78" s="459"/>
      <c r="AQ78" s="459"/>
      <c r="AR78" s="459"/>
      <c r="AS78" s="459"/>
      <c r="AT78" s="459"/>
      <c r="AU78" s="459"/>
      <c r="AV78" s="460"/>
    </row>
    <row r="79" spans="1:50" s="195" customFormat="1" ht="17.25" customHeight="1" thickBot="1">
      <c r="A79" s="537"/>
      <c r="B79" s="538"/>
      <c r="C79" s="538"/>
      <c r="D79" s="538"/>
      <c r="E79" s="538"/>
      <c r="F79" s="538"/>
      <c r="G79" s="538"/>
      <c r="H79" s="538"/>
      <c r="I79" s="538"/>
      <c r="J79" s="538"/>
      <c r="K79" s="538"/>
      <c r="L79" s="538"/>
      <c r="M79" s="538"/>
      <c r="N79" s="538"/>
      <c r="O79" s="538"/>
      <c r="P79" s="538"/>
      <c r="Q79" s="538"/>
      <c r="R79" s="539"/>
      <c r="S79" s="541"/>
      <c r="T79" s="492"/>
      <c r="U79" s="493"/>
      <c r="V79" s="494"/>
      <c r="W79" s="488"/>
      <c r="X79" s="501"/>
      <c r="Y79" s="496"/>
      <c r="Z79" s="492"/>
      <c r="AA79" s="493"/>
      <c r="AB79" s="494"/>
      <c r="AC79" s="497"/>
      <c r="AD79" s="501"/>
      <c r="AE79" s="496"/>
      <c r="AF79" s="492"/>
      <c r="AG79" s="493"/>
      <c r="AH79" s="494"/>
      <c r="AI79" s="499"/>
      <c r="AJ79" s="194" t="str">
        <f>IF(M18="○", IF(AND(Y74=TRUE,AE74=TRUE), IF(AND(Y80="",AE80=""), IF(AND(Z78&gt;=2*AF78, AF78&gt;0),"○","×"), IF(AND(Y80&gt;=AE80,Z78&gt;0, AF78&gt;0), "○","×")),IF(AND(S74=TRUE,AE74=TRUE),IF(AND(Y80&gt;=AE80, AE80&gt;0), IF(AND(T78&gt;2*AF78, AF78&gt;0), "○", "×"),"×"),"")),"")</f>
        <v>○</v>
      </c>
      <c r="AK79" s="486" t="s">
        <v>187</v>
      </c>
      <c r="AL79" s="458" t="s">
        <v>317</v>
      </c>
      <c r="AM79" s="459"/>
      <c r="AN79" s="459"/>
      <c r="AO79" s="459"/>
      <c r="AP79" s="459"/>
      <c r="AQ79" s="459"/>
      <c r="AR79" s="459"/>
      <c r="AS79" s="459"/>
      <c r="AT79" s="459"/>
      <c r="AU79" s="459"/>
      <c r="AV79" s="460"/>
      <c r="AX79" s="196"/>
    </row>
    <row r="80" spans="1:50" s="195" customFormat="1" ht="27" customHeight="1" thickBot="1">
      <c r="A80" s="521" t="s">
        <v>276</v>
      </c>
      <c r="B80" s="522"/>
      <c r="C80" s="522"/>
      <c r="D80" s="522"/>
      <c r="E80" s="522"/>
      <c r="F80" s="522"/>
      <c r="G80" s="522"/>
      <c r="H80" s="522"/>
      <c r="I80" s="522"/>
      <c r="J80" s="522"/>
      <c r="K80" s="522"/>
      <c r="L80" s="522"/>
      <c r="M80" s="522"/>
      <c r="N80" s="522"/>
      <c r="O80" s="522"/>
      <c r="P80" s="522"/>
      <c r="Q80" s="522"/>
      <c r="R80" s="522"/>
      <c r="S80" s="467"/>
      <c r="T80" s="468"/>
      <c r="U80" s="468"/>
      <c r="V80" s="468"/>
      <c r="W80" s="469"/>
      <c r="X80" s="469"/>
      <c r="Y80" s="515"/>
      <c r="Z80" s="529"/>
      <c r="AA80" s="529"/>
      <c r="AB80" s="529"/>
      <c r="AC80" s="515"/>
      <c r="AD80" s="197" t="s">
        <v>4</v>
      </c>
      <c r="AE80" s="470"/>
      <c r="AF80" s="471"/>
      <c r="AG80" s="471"/>
      <c r="AH80" s="471"/>
      <c r="AI80" s="470"/>
      <c r="AJ80" s="198" t="s">
        <v>4</v>
      </c>
      <c r="AK80" s="486"/>
      <c r="AL80" s="79"/>
      <c r="AM80" s="79"/>
      <c r="AN80" s="79"/>
      <c r="AO80" s="199"/>
      <c r="AP80" s="199"/>
      <c r="AQ80" s="199"/>
      <c r="AR80" s="199"/>
      <c r="AS80" s="199"/>
      <c r="AT80" s="200"/>
      <c r="AU80" s="200"/>
      <c r="AV80" s="200"/>
    </row>
    <row r="81" spans="1:48" s="195" customFormat="1" ht="20.25" customHeight="1" thickBot="1">
      <c r="A81" s="516" t="s">
        <v>162</v>
      </c>
      <c r="B81" s="517"/>
      <c r="C81" s="517"/>
      <c r="D81" s="517"/>
      <c r="E81" s="517"/>
      <c r="F81" s="517"/>
      <c r="G81" s="517"/>
      <c r="H81" s="517"/>
      <c r="I81" s="517"/>
      <c r="J81" s="517"/>
      <c r="K81" s="517"/>
      <c r="L81" s="517"/>
      <c r="M81" s="517"/>
      <c r="N81" s="517"/>
      <c r="O81" s="517"/>
      <c r="P81" s="517"/>
      <c r="Q81" s="517"/>
      <c r="R81" s="517"/>
      <c r="S81" s="518"/>
      <c r="T81" s="518"/>
      <c r="U81" s="518"/>
      <c r="V81" s="518"/>
      <c r="W81" s="518"/>
      <c r="X81" s="518"/>
      <c r="Y81" s="527">
        <f>S76+Y76+AE76</f>
        <v>10088663</v>
      </c>
      <c r="Z81" s="528"/>
      <c r="AA81" s="528"/>
      <c r="AB81" s="528"/>
      <c r="AC81" s="528"/>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19" t="s">
        <v>202</v>
      </c>
      <c r="B82" s="520"/>
      <c r="C82" s="520"/>
      <c r="D82" s="520"/>
      <c r="E82" s="520"/>
      <c r="F82" s="520"/>
      <c r="G82" s="520"/>
      <c r="H82" s="520"/>
      <c r="I82" s="520"/>
      <c r="J82" s="520"/>
      <c r="K82" s="520"/>
      <c r="L82" s="520"/>
      <c r="M82" s="520"/>
      <c r="N82" s="520"/>
      <c r="O82" s="520"/>
      <c r="P82" s="520"/>
      <c r="Q82" s="520"/>
      <c r="R82" s="520"/>
      <c r="S82" s="520"/>
      <c r="T82" s="520"/>
      <c r="U82" s="520"/>
      <c r="V82" s="520"/>
      <c r="W82" s="520"/>
      <c r="X82" s="520"/>
      <c r="Y82" s="524">
        <v>4260000</v>
      </c>
      <c r="Z82" s="525"/>
      <c r="AA82" s="525"/>
      <c r="AB82" s="525"/>
      <c r="AC82" s="526"/>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4" t="str">
        <f>IF(M18="○", IF(OR(Y83&gt;=Y84, OR(A86,A87,A88,A89)=TRUE),"○","×"),"")</f>
        <v>○</v>
      </c>
      <c r="AG83" s="506" t="s">
        <v>176</v>
      </c>
      <c r="AL83" s="507" t="s">
        <v>193</v>
      </c>
      <c r="AM83" s="508"/>
      <c r="AN83" s="508"/>
      <c r="AO83" s="508"/>
      <c r="AP83" s="508"/>
      <c r="AQ83" s="508"/>
      <c r="AR83" s="508"/>
      <c r="AS83" s="508"/>
      <c r="AT83" s="508"/>
      <c r="AU83" s="508"/>
      <c r="AV83" s="509"/>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05"/>
      <c r="AG84" s="506"/>
      <c r="AL84" s="510"/>
      <c r="AM84" s="511"/>
      <c r="AN84" s="511"/>
      <c r="AO84" s="511"/>
      <c r="AP84" s="511"/>
      <c r="AQ84" s="511"/>
      <c r="AR84" s="511"/>
      <c r="AS84" s="511"/>
      <c r="AT84" s="511"/>
      <c r="AU84" s="511"/>
      <c r="AV84" s="512"/>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221" t="s">
        <v>29</v>
      </c>
      <c r="AH89" s="86"/>
      <c r="AI89" s="216"/>
      <c r="AJ89" s="217"/>
      <c r="AQ89" s="84"/>
    </row>
    <row r="90" spans="1:48" s="79" customFormat="1" ht="18" customHeight="1" thickBot="1">
      <c r="A90" s="694" t="s">
        <v>281</v>
      </c>
      <c r="B90" s="695"/>
      <c r="C90" s="695"/>
      <c r="D90" s="695"/>
      <c r="E90" s="695"/>
      <c r="F90" s="695"/>
      <c r="G90" s="695"/>
      <c r="H90" s="695"/>
      <c r="I90" s="695"/>
      <c r="J90" s="695"/>
      <c r="K90" s="695"/>
      <c r="L90" s="696"/>
      <c r="M90" s="691"/>
      <c r="N90" s="692"/>
      <c r="O90" s="692"/>
      <c r="P90" s="692"/>
      <c r="Q90" s="692"/>
      <c r="R90" s="692"/>
      <c r="S90" s="692"/>
      <c r="T90" s="692"/>
      <c r="U90" s="692"/>
      <c r="V90" s="692"/>
      <c r="W90" s="692"/>
      <c r="X90" s="692"/>
      <c r="Y90" s="692"/>
      <c r="Z90" s="692"/>
      <c r="AA90" s="692"/>
      <c r="AB90" s="692"/>
      <c r="AC90" s="692"/>
      <c r="AD90" s="692"/>
      <c r="AE90" s="692"/>
      <c r="AF90" s="692"/>
      <c r="AG90" s="692"/>
      <c r="AH90" s="692"/>
      <c r="AI90" s="69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482">
        <f>IFERROR(S95/S94*100,0)</f>
        <v>71.05848517213056</v>
      </c>
      <c r="AA95" s="483"/>
      <c r="AB95" s="484"/>
      <c r="AC95" s="242" t="s">
        <v>29</v>
      </c>
      <c r="AD95" s="243" t="s">
        <v>116</v>
      </c>
      <c r="AE95" s="244" t="s">
        <v>170</v>
      </c>
      <c r="AF95" s="204" t="str">
        <f>IF(X18="○", IF(Z95=0,"",IF(Z95&gt;=200/3,"○","×")),"")</f>
        <v>○</v>
      </c>
      <c r="AG95" s="672"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672"/>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482">
        <f>IFERROR(S97/S96*100,0)</f>
        <v>69.627207621030237</v>
      </c>
      <c r="AA97" s="483"/>
      <c r="AB97" s="484"/>
      <c r="AC97" s="249" t="s">
        <v>29</v>
      </c>
      <c r="AD97" s="250" t="s">
        <v>116</v>
      </c>
      <c r="AE97" s="244" t="s">
        <v>170</v>
      </c>
      <c r="AF97" s="204" t="str">
        <f>IF(X18="○", IF(Z97=0,"",IF(Z97&gt;=200/3,"○","×")),"")</f>
        <v>○</v>
      </c>
      <c r="AG97" s="672"/>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0" t="s">
        <v>280</v>
      </c>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74" t="s">
        <v>103</v>
      </c>
      <c r="B105" s="675"/>
      <c r="C105" s="675"/>
      <c r="D105" s="67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07" t="s">
        <v>215</v>
      </c>
      <c r="AM105" s="508"/>
      <c r="AN105" s="508"/>
      <c r="AO105" s="508"/>
      <c r="AP105" s="508"/>
      <c r="AQ105" s="508"/>
      <c r="AR105" s="508"/>
      <c r="AS105" s="508"/>
      <c r="AT105" s="508"/>
      <c r="AU105" s="508"/>
      <c r="AV105" s="509"/>
    </row>
    <row r="106" spans="1:48" s="269" customFormat="1" ht="14.25" customHeight="1">
      <c r="A106" s="661" t="s">
        <v>73</v>
      </c>
      <c r="B106" s="662"/>
      <c r="C106" s="662"/>
      <c r="D106" s="663"/>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3"/>
      <c r="AM106" s="733"/>
      <c r="AN106" s="733"/>
      <c r="AO106" s="733"/>
      <c r="AP106" s="733"/>
      <c r="AQ106" s="733"/>
      <c r="AR106" s="733"/>
      <c r="AS106" s="733"/>
      <c r="AT106" s="733"/>
      <c r="AU106" s="733"/>
      <c r="AV106" s="555"/>
    </row>
    <row r="107" spans="1:48" s="269" customFormat="1" ht="13.5" customHeight="1" thickBot="1">
      <c r="A107" s="664"/>
      <c r="B107" s="472"/>
      <c r="C107" s="472"/>
      <c r="D107" s="665"/>
      <c r="E107" s="61" t="b">
        <v>0</v>
      </c>
      <c r="F107" s="669" t="s">
        <v>75</v>
      </c>
      <c r="G107" s="669"/>
      <c r="H107" s="669"/>
      <c r="I107" s="669"/>
      <c r="J107" s="669"/>
      <c r="K107" s="669"/>
      <c r="L107" s="669"/>
      <c r="M107" s="669"/>
      <c r="N107" s="669"/>
      <c r="O107" s="669"/>
      <c r="P107" s="669"/>
      <c r="Q107" s="669"/>
      <c r="R107" s="669"/>
      <c r="S107" s="669"/>
      <c r="T107" s="669"/>
      <c r="U107" s="669"/>
      <c r="V107" s="669"/>
      <c r="W107" s="669"/>
      <c r="X107" s="669"/>
      <c r="Y107" s="669"/>
      <c r="Z107" s="669"/>
      <c r="AA107" s="669"/>
      <c r="AB107" s="669"/>
      <c r="AC107" s="669"/>
      <c r="AD107" s="669"/>
      <c r="AE107" s="669"/>
      <c r="AF107" s="669"/>
      <c r="AG107" s="669"/>
      <c r="AH107" s="669"/>
      <c r="AI107" s="669"/>
      <c r="AJ107" s="270"/>
      <c r="AK107" s="202"/>
      <c r="AL107" s="510"/>
      <c r="AM107" s="511"/>
      <c r="AN107" s="511"/>
      <c r="AO107" s="511"/>
      <c r="AP107" s="511"/>
      <c r="AQ107" s="511"/>
      <c r="AR107" s="511"/>
      <c r="AS107" s="511"/>
      <c r="AT107" s="511"/>
      <c r="AU107" s="511"/>
      <c r="AV107" s="512"/>
    </row>
    <row r="108" spans="1:48" s="269" customFormat="1" ht="13.5" customHeight="1">
      <c r="A108" s="664"/>
      <c r="B108" s="472"/>
      <c r="C108" s="472"/>
      <c r="D108" s="665"/>
      <c r="E108" s="61" t="b">
        <v>0</v>
      </c>
      <c r="F108" s="669" t="s">
        <v>76</v>
      </c>
      <c r="G108" s="669"/>
      <c r="H108" s="669"/>
      <c r="I108" s="669"/>
      <c r="J108" s="669"/>
      <c r="K108" s="669"/>
      <c r="L108" s="669"/>
      <c r="M108" s="669"/>
      <c r="N108" s="669"/>
      <c r="O108" s="669"/>
      <c r="P108" s="669"/>
      <c r="Q108" s="669"/>
      <c r="R108" s="669"/>
      <c r="S108" s="669"/>
      <c r="T108" s="669"/>
      <c r="U108" s="669"/>
      <c r="V108" s="669"/>
      <c r="W108" s="669"/>
      <c r="X108" s="669"/>
      <c r="Y108" s="669"/>
      <c r="Z108" s="669"/>
      <c r="AA108" s="669"/>
      <c r="AB108" s="669"/>
      <c r="AC108" s="669"/>
      <c r="AD108" s="669"/>
      <c r="AE108" s="669"/>
      <c r="AF108" s="669"/>
      <c r="AG108" s="669"/>
      <c r="AH108" s="669"/>
      <c r="AI108" s="669"/>
      <c r="AJ108" s="270"/>
      <c r="AK108" s="202"/>
    </row>
    <row r="109" spans="1:48" s="269" customFormat="1" ht="13.5" customHeight="1">
      <c r="A109" s="666"/>
      <c r="B109" s="667"/>
      <c r="C109" s="667"/>
      <c r="D109" s="668"/>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1" t="s">
        <v>78</v>
      </c>
      <c r="B110" s="662"/>
      <c r="C110" s="662"/>
      <c r="D110" s="663"/>
      <c r="E110" s="63" t="b">
        <v>1</v>
      </c>
      <c r="F110" s="657" t="s">
        <v>79</v>
      </c>
      <c r="G110" s="657"/>
      <c r="H110" s="657"/>
      <c r="I110" s="657"/>
      <c r="J110" s="657"/>
      <c r="K110" s="657"/>
      <c r="L110" s="657"/>
      <c r="M110" s="657"/>
      <c r="N110" s="657"/>
      <c r="O110" s="657"/>
      <c r="P110" s="657"/>
      <c r="Q110" s="657"/>
      <c r="R110" s="657"/>
      <c r="S110" s="657"/>
      <c r="T110" s="657"/>
      <c r="U110" s="657"/>
      <c r="V110" s="657"/>
      <c r="W110" s="657"/>
      <c r="X110" s="657"/>
      <c r="Y110" s="657"/>
      <c r="Z110" s="657"/>
      <c r="AA110" s="657"/>
      <c r="AB110" s="657"/>
      <c r="AC110" s="657"/>
      <c r="AD110" s="657"/>
      <c r="AE110" s="657"/>
      <c r="AF110" s="657"/>
      <c r="AG110" s="657"/>
      <c r="AH110" s="657"/>
      <c r="AI110" s="657"/>
      <c r="AJ110" s="658"/>
      <c r="AK110" s="202"/>
    </row>
    <row r="111" spans="1:48" s="79" customFormat="1" ht="13.5" customHeight="1">
      <c r="A111" s="664"/>
      <c r="B111" s="472"/>
      <c r="C111" s="472"/>
      <c r="D111" s="665"/>
      <c r="E111" s="64" t="b">
        <v>0</v>
      </c>
      <c r="F111" s="669" t="s">
        <v>80</v>
      </c>
      <c r="G111" s="669"/>
      <c r="H111" s="669"/>
      <c r="I111" s="669"/>
      <c r="J111" s="669"/>
      <c r="K111" s="669"/>
      <c r="L111" s="669"/>
      <c r="M111" s="669"/>
      <c r="N111" s="669"/>
      <c r="O111" s="669"/>
      <c r="P111" s="669"/>
      <c r="Q111" s="669"/>
      <c r="R111" s="669"/>
      <c r="S111" s="669"/>
      <c r="T111" s="669"/>
      <c r="U111" s="669"/>
      <c r="V111" s="669"/>
      <c r="W111" s="669"/>
      <c r="X111" s="669"/>
      <c r="Y111" s="669"/>
      <c r="Z111" s="669"/>
      <c r="AA111" s="669"/>
      <c r="AB111" s="669"/>
      <c r="AC111" s="669"/>
      <c r="AD111" s="669"/>
      <c r="AE111" s="669"/>
      <c r="AF111" s="669"/>
      <c r="AG111" s="669"/>
      <c r="AH111" s="669"/>
      <c r="AI111" s="669"/>
      <c r="AJ111" s="272"/>
      <c r="AK111" s="202"/>
    </row>
    <row r="112" spans="1:48" s="79" customFormat="1" ht="13.5" customHeight="1">
      <c r="A112" s="664"/>
      <c r="B112" s="472"/>
      <c r="C112" s="472"/>
      <c r="D112" s="665"/>
      <c r="E112" s="61" t="b">
        <v>1</v>
      </c>
      <c r="F112" s="669" t="s">
        <v>81</v>
      </c>
      <c r="G112" s="669"/>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270"/>
      <c r="AK112" s="202"/>
    </row>
    <row r="113" spans="1:37" s="79" customFormat="1" ht="15.75" customHeight="1">
      <c r="A113" s="666"/>
      <c r="B113" s="667"/>
      <c r="C113" s="667"/>
      <c r="D113" s="668"/>
      <c r="E113" s="65" t="b">
        <v>0</v>
      </c>
      <c r="F113" s="659" t="s">
        <v>82</v>
      </c>
      <c r="G113" s="659"/>
      <c r="H113" s="659"/>
      <c r="I113" s="659"/>
      <c r="J113" s="659"/>
      <c r="K113" s="659"/>
      <c r="L113" s="659"/>
      <c r="M113" s="659"/>
      <c r="N113" s="659"/>
      <c r="O113" s="659"/>
      <c r="P113" s="659"/>
      <c r="Q113" s="659"/>
      <c r="R113" s="659"/>
      <c r="S113" s="659"/>
      <c r="T113" s="659"/>
      <c r="U113" s="659"/>
      <c r="V113" s="659"/>
      <c r="W113" s="659"/>
      <c r="X113" s="659"/>
      <c r="Y113" s="659"/>
      <c r="Z113" s="659"/>
      <c r="AA113" s="659"/>
      <c r="AB113" s="659"/>
      <c r="AC113" s="659"/>
      <c r="AD113" s="659"/>
      <c r="AE113" s="659"/>
      <c r="AF113" s="659"/>
      <c r="AG113" s="659"/>
      <c r="AH113" s="659"/>
      <c r="AI113" s="659"/>
      <c r="AJ113" s="660"/>
    </row>
    <row r="114" spans="1:37" s="79" customFormat="1" ht="13.5" customHeight="1">
      <c r="A114" s="661" t="s">
        <v>83</v>
      </c>
      <c r="B114" s="662"/>
      <c r="C114" s="662"/>
      <c r="D114" s="663"/>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4"/>
      <c r="B115" s="472"/>
      <c r="C115" s="472"/>
      <c r="D115" s="665"/>
      <c r="E115" s="61" t="b">
        <v>1</v>
      </c>
      <c r="F115" s="655" t="s">
        <v>85</v>
      </c>
      <c r="G115" s="655"/>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78"/>
      <c r="AK115" s="202"/>
    </row>
    <row r="116" spans="1:37" s="79" customFormat="1" ht="13.5" customHeight="1">
      <c r="A116" s="664"/>
      <c r="B116" s="472"/>
      <c r="C116" s="472"/>
      <c r="D116" s="665"/>
      <c r="E116" s="61" t="b">
        <v>1</v>
      </c>
      <c r="F116" s="669" t="s">
        <v>86</v>
      </c>
      <c r="G116" s="669"/>
      <c r="H116" s="669"/>
      <c r="I116" s="669"/>
      <c r="J116" s="669"/>
      <c r="K116" s="669"/>
      <c r="L116" s="669"/>
      <c r="M116" s="669"/>
      <c r="N116" s="669"/>
      <c r="O116" s="669"/>
      <c r="P116" s="669"/>
      <c r="Q116" s="669"/>
      <c r="R116" s="669"/>
      <c r="S116" s="669"/>
      <c r="T116" s="669"/>
      <c r="U116" s="669"/>
      <c r="V116" s="669"/>
      <c r="W116" s="669"/>
      <c r="X116" s="669"/>
      <c r="Y116" s="669"/>
      <c r="Z116" s="669"/>
      <c r="AA116" s="669"/>
      <c r="AB116" s="669"/>
      <c r="AC116" s="669"/>
      <c r="AD116" s="669"/>
      <c r="AE116" s="669"/>
      <c r="AF116" s="669"/>
      <c r="AG116" s="669"/>
      <c r="AH116" s="669"/>
      <c r="AI116" s="669"/>
      <c r="AJ116" s="270"/>
      <c r="AK116" s="202"/>
    </row>
    <row r="117" spans="1:37" s="79" customFormat="1" ht="13.5" customHeight="1">
      <c r="A117" s="666"/>
      <c r="B117" s="667"/>
      <c r="C117" s="667"/>
      <c r="D117" s="668"/>
      <c r="E117" s="65" t="b">
        <v>0</v>
      </c>
      <c r="F117" s="659" t="s">
        <v>87</v>
      </c>
      <c r="G117" s="659"/>
      <c r="H117" s="659"/>
      <c r="I117" s="659" t="b">
        <v>0</v>
      </c>
      <c r="J117" s="659"/>
      <c r="K117" s="659"/>
      <c r="L117" s="659"/>
      <c r="M117" s="659"/>
      <c r="N117" s="659"/>
      <c r="O117" s="659" t="b">
        <v>1</v>
      </c>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273"/>
      <c r="AK117" s="202"/>
    </row>
    <row r="118" spans="1:37" s="79" customFormat="1" ht="22.5" customHeight="1">
      <c r="A118" s="661" t="s">
        <v>88</v>
      </c>
      <c r="B118" s="662"/>
      <c r="C118" s="662"/>
      <c r="D118" s="663"/>
      <c r="E118" s="64" t="b">
        <v>1</v>
      </c>
      <c r="F118" s="657" t="s">
        <v>89</v>
      </c>
      <c r="G118" s="657"/>
      <c r="H118" s="657"/>
      <c r="I118" s="657"/>
      <c r="J118" s="657"/>
      <c r="K118" s="657"/>
      <c r="L118" s="657"/>
      <c r="M118" s="657"/>
      <c r="N118" s="657"/>
      <c r="O118" s="657"/>
      <c r="P118" s="657"/>
      <c r="Q118" s="657"/>
      <c r="R118" s="657"/>
      <c r="S118" s="657"/>
      <c r="T118" s="657"/>
      <c r="U118" s="657"/>
      <c r="V118" s="657"/>
      <c r="W118" s="657"/>
      <c r="X118" s="657"/>
      <c r="Y118" s="657"/>
      <c r="Z118" s="657"/>
      <c r="AA118" s="657"/>
      <c r="AB118" s="657"/>
      <c r="AC118" s="657"/>
      <c r="AD118" s="657"/>
      <c r="AE118" s="657"/>
      <c r="AF118" s="657"/>
      <c r="AG118" s="657"/>
      <c r="AH118" s="657"/>
      <c r="AI118" s="657"/>
      <c r="AJ118" s="658"/>
      <c r="AK118" s="202"/>
    </row>
    <row r="119" spans="1:37" s="79" customFormat="1" ht="15" customHeight="1">
      <c r="A119" s="664"/>
      <c r="B119" s="472"/>
      <c r="C119" s="472"/>
      <c r="D119" s="665"/>
      <c r="E119" s="61" t="b">
        <v>0</v>
      </c>
      <c r="F119" s="655" t="s">
        <v>90</v>
      </c>
      <c r="G119" s="655"/>
      <c r="H119" s="655"/>
      <c r="I119" s="655"/>
      <c r="J119" s="655"/>
      <c r="K119" s="655"/>
      <c r="L119" s="655"/>
      <c r="M119" s="655"/>
      <c r="N119" s="655"/>
      <c r="O119" s="655"/>
      <c r="P119" s="655"/>
      <c r="Q119" s="655"/>
      <c r="R119" s="655"/>
      <c r="S119" s="655"/>
      <c r="T119" s="655"/>
      <c r="U119" s="655"/>
      <c r="V119" s="655"/>
      <c r="W119" s="655"/>
      <c r="X119" s="655"/>
      <c r="Y119" s="655"/>
      <c r="Z119" s="655"/>
      <c r="AA119" s="655"/>
      <c r="AB119" s="655"/>
      <c r="AC119" s="655"/>
      <c r="AD119" s="655"/>
      <c r="AE119" s="655"/>
      <c r="AF119" s="655"/>
      <c r="AG119" s="655"/>
      <c r="AH119" s="655"/>
      <c r="AI119" s="655"/>
      <c r="AJ119" s="274"/>
      <c r="AK119" s="99"/>
    </row>
    <row r="120" spans="1:37" s="79" customFormat="1" ht="13.5" customHeight="1">
      <c r="A120" s="664"/>
      <c r="B120" s="472"/>
      <c r="C120" s="472"/>
      <c r="D120" s="665"/>
      <c r="E120" s="64" t="b">
        <v>0</v>
      </c>
      <c r="F120" s="655" t="s">
        <v>91</v>
      </c>
      <c r="G120" s="655"/>
      <c r="H120" s="655"/>
      <c r="I120" s="655"/>
      <c r="J120" s="655"/>
      <c r="K120" s="655"/>
      <c r="L120" s="655"/>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275"/>
    </row>
    <row r="121" spans="1:37" s="79" customFormat="1" ht="15.75" customHeight="1">
      <c r="A121" s="666"/>
      <c r="B121" s="667"/>
      <c r="C121" s="667"/>
      <c r="D121" s="668"/>
      <c r="E121" s="65" t="b">
        <v>1</v>
      </c>
      <c r="F121" s="659" t="s">
        <v>92</v>
      </c>
      <c r="G121" s="659"/>
      <c r="H121" s="659"/>
      <c r="I121" s="659"/>
      <c r="J121" s="659"/>
      <c r="K121" s="659"/>
      <c r="L121" s="659"/>
      <c r="M121" s="659"/>
      <c r="N121" s="659"/>
      <c r="O121" s="659"/>
      <c r="P121" s="659"/>
      <c r="Q121" s="659"/>
      <c r="R121" s="659"/>
      <c r="S121" s="659"/>
      <c r="T121" s="659"/>
      <c r="U121" s="659"/>
      <c r="V121" s="659"/>
      <c r="W121" s="659"/>
      <c r="X121" s="659"/>
      <c r="Y121" s="659"/>
      <c r="Z121" s="659"/>
      <c r="AA121" s="659"/>
      <c r="AB121" s="659"/>
      <c r="AC121" s="659"/>
      <c r="AD121" s="659"/>
      <c r="AE121" s="659"/>
      <c r="AF121" s="659"/>
      <c r="AG121" s="659"/>
      <c r="AH121" s="659"/>
      <c r="AI121" s="659"/>
      <c r="AJ121" s="660"/>
    </row>
    <row r="122" spans="1:37" s="79" customFormat="1" ht="13.5" customHeight="1">
      <c r="A122" s="661" t="s">
        <v>93</v>
      </c>
      <c r="B122" s="662"/>
      <c r="C122" s="662"/>
      <c r="D122" s="663"/>
      <c r="E122" s="64" t="b">
        <v>1</v>
      </c>
      <c r="F122" s="657" t="s">
        <v>94</v>
      </c>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272"/>
    </row>
    <row r="123" spans="1:37" s="79" customFormat="1" ht="21" customHeight="1">
      <c r="A123" s="664"/>
      <c r="B123" s="472"/>
      <c r="C123" s="472"/>
      <c r="D123" s="665"/>
      <c r="E123" s="61" t="b">
        <v>1</v>
      </c>
      <c r="F123" s="655" t="s">
        <v>95</v>
      </c>
      <c r="G123" s="655"/>
      <c r="H123" s="655"/>
      <c r="I123" s="655"/>
      <c r="J123" s="655"/>
      <c r="K123" s="655"/>
      <c r="L123" s="655"/>
      <c r="M123" s="655"/>
      <c r="N123" s="655"/>
      <c r="O123" s="655"/>
      <c r="P123" s="655"/>
      <c r="Q123" s="655"/>
      <c r="R123" s="655"/>
      <c r="S123" s="655"/>
      <c r="T123" s="655"/>
      <c r="U123" s="655"/>
      <c r="V123" s="655"/>
      <c r="W123" s="655"/>
      <c r="X123" s="655"/>
      <c r="Y123" s="655"/>
      <c r="Z123" s="655"/>
      <c r="AA123" s="655"/>
      <c r="AB123" s="655"/>
      <c r="AC123" s="655"/>
      <c r="AD123" s="655"/>
      <c r="AE123" s="655"/>
      <c r="AF123" s="655"/>
      <c r="AG123" s="655"/>
      <c r="AH123" s="655"/>
      <c r="AI123" s="655"/>
      <c r="AJ123" s="678"/>
    </row>
    <row r="124" spans="1:37" s="79" customFormat="1" ht="13.5" customHeight="1">
      <c r="A124" s="664"/>
      <c r="B124" s="472"/>
      <c r="C124" s="472"/>
      <c r="D124" s="665"/>
      <c r="E124" s="61" t="b">
        <v>0</v>
      </c>
      <c r="F124" s="655" t="s">
        <v>96</v>
      </c>
      <c r="G124" s="655"/>
      <c r="H124" s="655"/>
      <c r="I124" s="655"/>
      <c r="J124" s="655"/>
      <c r="K124" s="655"/>
      <c r="L124" s="655"/>
      <c r="M124" s="655"/>
      <c r="N124" s="655"/>
      <c r="O124" s="655"/>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270"/>
    </row>
    <row r="125" spans="1:37" s="79" customFormat="1" ht="13.5" customHeight="1">
      <c r="A125" s="666"/>
      <c r="B125" s="667"/>
      <c r="C125" s="667"/>
      <c r="D125" s="668"/>
      <c r="E125" s="65" t="b">
        <v>0</v>
      </c>
      <c r="F125" s="659" t="s">
        <v>97</v>
      </c>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276"/>
    </row>
    <row r="126" spans="1:37" s="79" customFormat="1" ht="13.5" customHeight="1">
      <c r="A126" s="661" t="s">
        <v>98</v>
      </c>
      <c r="B126" s="662"/>
      <c r="C126" s="662"/>
      <c r="D126" s="663"/>
      <c r="E126" s="64" t="b">
        <v>1</v>
      </c>
      <c r="F126" s="657" t="s">
        <v>99</v>
      </c>
      <c r="G126" s="657"/>
      <c r="H126" s="657"/>
      <c r="I126" s="657"/>
      <c r="J126" s="657"/>
      <c r="K126" s="657"/>
      <c r="L126" s="657"/>
      <c r="M126" s="657"/>
      <c r="N126" s="657"/>
      <c r="O126" s="657"/>
      <c r="P126" s="657"/>
      <c r="Q126" s="657"/>
      <c r="R126" s="657"/>
      <c r="S126" s="657"/>
      <c r="T126" s="657"/>
      <c r="U126" s="657"/>
      <c r="V126" s="657"/>
      <c r="W126" s="657"/>
      <c r="X126" s="657"/>
      <c r="Y126" s="657"/>
      <c r="Z126" s="657"/>
      <c r="AA126" s="657"/>
      <c r="AB126" s="657"/>
      <c r="AC126" s="657"/>
      <c r="AD126" s="657"/>
      <c r="AE126" s="657"/>
      <c r="AF126" s="657"/>
      <c r="AG126" s="657"/>
      <c r="AH126" s="657"/>
      <c r="AI126" s="657"/>
      <c r="AJ126" s="658"/>
    </row>
    <row r="127" spans="1:37" s="79" customFormat="1" ht="13.5" customHeight="1">
      <c r="A127" s="664"/>
      <c r="B127" s="472"/>
      <c r="C127" s="472"/>
      <c r="D127" s="665"/>
      <c r="E127" s="61" t="b">
        <v>0</v>
      </c>
      <c r="F127" s="655" t="s">
        <v>100</v>
      </c>
      <c r="G127" s="655"/>
      <c r="H127" s="655"/>
      <c r="I127" s="655"/>
      <c r="J127" s="655"/>
      <c r="K127" s="655"/>
      <c r="L127" s="655"/>
      <c r="M127" s="655"/>
      <c r="N127" s="655"/>
      <c r="O127" s="655"/>
      <c r="P127" s="655"/>
      <c r="Q127" s="655"/>
      <c r="R127" s="655"/>
      <c r="S127" s="655"/>
      <c r="T127" s="655"/>
      <c r="U127" s="655"/>
      <c r="V127" s="655"/>
      <c r="W127" s="655"/>
      <c r="X127" s="655"/>
      <c r="Y127" s="655"/>
      <c r="Z127" s="655"/>
      <c r="AA127" s="655"/>
      <c r="AB127" s="655"/>
      <c r="AC127" s="655"/>
      <c r="AD127" s="655"/>
      <c r="AE127" s="655"/>
      <c r="AF127" s="655"/>
      <c r="AG127" s="655"/>
      <c r="AH127" s="655"/>
      <c r="AI127" s="655"/>
      <c r="AJ127" s="270"/>
    </row>
    <row r="128" spans="1:37" s="79" customFormat="1" ht="13.5" customHeight="1">
      <c r="A128" s="664"/>
      <c r="B128" s="472"/>
      <c r="C128" s="472"/>
      <c r="D128" s="665"/>
      <c r="E128" s="61" t="b">
        <v>0</v>
      </c>
      <c r="F128" s="655" t="s">
        <v>101</v>
      </c>
      <c r="G128" s="655"/>
      <c r="H128" s="655"/>
      <c r="I128" s="655"/>
      <c r="J128" s="655"/>
      <c r="K128" s="655"/>
      <c r="L128" s="655"/>
      <c r="M128" s="655"/>
      <c r="N128" s="655"/>
      <c r="O128" s="655"/>
      <c r="P128" s="655"/>
      <c r="Q128" s="655"/>
      <c r="R128" s="655"/>
      <c r="S128" s="655"/>
      <c r="T128" s="655"/>
      <c r="U128" s="655"/>
      <c r="V128" s="655"/>
      <c r="W128" s="655"/>
      <c r="X128" s="655"/>
      <c r="Y128" s="655"/>
      <c r="Z128" s="655"/>
      <c r="AA128" s="655"/>
      <c r="AB128" s="655"/>
      <c r="AC128" s="655"/>
      <c r="AD128" s="655"/>
      <c r="AE128" s="655"/>
      <c r="AF128" s="655"/>
      <c r="AG128" s="655"/>
      <c r="AH128" s="655"/>
      <c r="AI128" s="655"/>
      <c r="AJ128" s="270"/>
    </row>
    <row r="129" spans="1:49" s="79" customFormat="1" ht="13.5" customHeight="1" thickBot="1">
      <c r="A129" s="666"/>
      <c r="B129" s="667"/>
      <c r="C129" s="667"/>
      <c r="D129" s="668"/>
      <c r="E129" s="66" t="b">
        <v>0</v>
      </c>
      <c r="F129" s="656" t="s">
        <v>102</v>
      </c>
      <c r="G129" s="656"/>
      <c r="H129" s="656"/>
      <c r="I129" s="656"/>
      <c r="J129" s="656"/>
      <c r="K129" s="656"/>
      <c r="L129" s="656"/>
      <c r="M129" s="656"/>
      <c r="N129" s="656"/>
      <c r="O129" s="656"/>
      <c r="P129" s="656"/>
      <c r="Q129" s="656"/>
      <c r="R129" s="656"/>
      <c r="S129" s="656"/>
      <c r="T129" s="656"/>
      <c r="U129" s="656"/>
      <c r="V129" s="656"/>
      <c r="W129" s="656"/>
      <c r="X129" s="656"/>
      <c r="Y129" s="656"/>
      <c r="Z129" s="656"/>
      <c r="AA129" s="656"/>
      <c r="AB129" s="656"/>
      <c r="AC129" s="656"/>
      <c r="AD129" s="656"/>
      <c r="AE129" s="656"/>
      <c r="AF129" s="656"/>
      <c r="AG129" s="656"/>
      <c r="AH129" s="656"/>
      <c r="AI129" s="656"/>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1" t="s">
        <v>122</v>
      </c>
      <c r="C135" s="671"/>
      <c r="D135" s="671"/>
      <c r="E135" s="671"/>
      <c r="F135" s="671"/>
      <c r="G135" s="671"/>
      <c r="H135" s="671"/>
      <c r="I135" s="671"/>
      <c r="J135" s="671"/>
      <c r="K135" s="671"/>
      <c r="L135" s="671"/>
      <c r="M135" s="671"/>
      <c r="N135" s="671"/>
      <c r="O135" s="671"/>
      <c r="P135" s="671"/>
      <c r="Q135" s="671"/>
      <c r="R135" s="671"/>
      <c r="S135" s="671"/>
      <c r="T135" s="671"/>
      <c r="U135" s="671"/>
      <c r="V135" s="671"/>
      <c r="W135" s="671"/>
      <c r="X135" s="671"/>
      <c r="Y135" s="671"/>
      <c r="Z135" s="671"/>
      <c r="AA135" s="671"/>
      <c r="AB135" s="671"/>
      <c r="AC135" s="671"/>
      <c r="AD135" s="671"/>
      <c r="AE135" s="671"/>
      <c r="AF135" s="671"/>
      <c r="AG135" s="671"/>
      <c r="AH135" s="671"/>
      <c r="AI135" s="671"/>
      <c r="AJ135" s="671"/>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0" t="s">
        <v>68</v>
      </c>
      <c r="C138" s="670"/>
      <c r="D138" s="670"/>
      <c r="E138" s="670"/>
      <c r="F138" s="670"/>
      <c r="G138" s="670"/>
      <c r="H138" s="670"/>
      <c r="I138" s="670"/>
      <c r="J138" s="670"/>
      <c r="K138" s="670"/>
      <c r="L138" s="670"/>
      <c r="M138" s="670"/>
      <c r="N138" s="670"/>
      <c r="O138" s="670"/>
      <c r="P138" s="670"/>
      <c r="Q138" s="670"/>
      <c r="R138" s="670"/>
      <c r="S138" s="670"/>
      <c r="T138" s="670"/>
      <c r="U138" s="670"/>
      <c r="V138" s="670"/>
      <c r="W138" s="670"/>
      <c r="X138" s="670"/>
      <c r="Y138" s="670"/>
      <c r="Z138" s="670"/>
      <c r="AA138" s="670"/>
      <c r="AB138" s="670"/>
      <c r="AC138" s="670"/>
      <c r="AD138" s="670"/>
      <c r="AE138" s="670"/>
      <c r="AF138" s="670"/>
      <c r="AG138" s="670"/>
      <c r="AH138" s="670"/>
      <c r="AI138" s="670"/>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A161:A162"/>
    <mergeCell ref="B155:AI155"/>
    <mergeCell ref="B156:AI156"/>
    <mergeCell ref="B157:AI157"/>
    <mergeCell ref="B158:AI158"/>
    <mergeCell ref="B159:AI159"/>
    <mergeCell ref="B160:AI160"/>
    <mergeCell ref="B161:AI161"/>
    <mergeCell ref="B162:AI162"/>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94:B95"/>
    <mergeCell ref="A96:B97"/>
    <mergeCell ref="A110:D113"/>
    <mergeCell ref="F111:AI111"/>
    <mergeCell ref="F123:AJ123"/>
    <mergeCell ref="A92:AJ92"/>
    <mergeCell ref="D95:R95"/>
    <mergeCell ref="Z95:AB95"/>
    <mergeCell ref="B103:AJ103"/>
    <mergeCell ref="A105:D105"/>
    <mergeCell ref="F122:AI122"/>
    <mergeCell ref="A114:D117"/>
    <mergeCell ref="F124:AI124"/>
    <mergeCell ref="F114:AI114"/>
    <mergeCell ref="A118:D121"/>
    <mergeCell ref="F117:AI117"/>
    <mergeCell ref="F116:AI116"/>
    <mergeCell ref="F119:AI119"/>
    <mergeCell ref="F115:AJ115"/>
    <mergeCell ref="F118:AJ118"/>
    <mergeCell ref="F128:AI128"/>
    <mergeCell ref="F129:AI129"/>
    <mergeCell ref="F110:AJ110"/>
    <mergeCell ref="F121:AJ121"/>
    <mergeCell ref="A122:D125"/>
    <mergeCell ref="F112:AI112"/>
    <mergeCell ref="B138:AI138"/>
    <mergeCell ref="B135:AJ135"/>
    <mergeCell ref="F120:AI120"/>
    <mergeCell ref="F113:AJ113"/>
    <mergeCell ref="A126:D129"/>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Z97:AB97"/>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2023-02-27T08:06:40Z</cp:lastPrinted>
  <dcterms:created xsi:type="dcterms:W3CDTF">2023-01-10T13:53:21Z</dcterms:created>
  <dcterms:modified xsi:type="dcterms:W3CDTF">2023-01-10T13:53:21Z</dcterms:modified>
</cp:coreProperties>
</file>